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ser Guide" sheetId="1" r:id="rId4"/>
    <sheet state="visible" name="All Elements - List" sheetId="2" r:id="rId5"/>
    <sheet state="visible" name="Design Process - Scoring" sheetId="3" r:id="rId6"/>
    <sheet state="visible" name="Site - Scoring" sheetId="4" r:id="rId7"/>
    <sheet state="visible" name="Building Components - Scoring" sheetId="5" r:id="rId8"/>
    <sheet state="visible" name="Interior Spaces - Scoring" sheetId="6" r:id="rId9"/>
    <sheet state="visible" name="Dwelling Units - Scoring" sheetId="7" r:id="rId10"/>
    <sheet state="visible" name="Ops &amp; Amenities - Scoring" sheetId="8" r:id="rId11"/>
    <sheet state="visible" name="Self Certification Summary" sheetId="9" r:id="rId12"/>
  </sheets>
  <definedNames>
    <definedName hidden="1" localSheetId="1" name="_xlnm._FilterDatabase">'All Elements - List'!$G$2:$Q$345</definedName>
  </definedNames>
  <calcPr/>
  <extLst>
    <ext uri="GoogleSheetsCustomDataVersion2">
      <go:sheetsCustomData xmlns:go="http://customooxmlschemas.google.com/" r:id="rId13" roundtripDataChecksum="7hc8nuF8QQkTtkuMDEqvs7auYwvLtKg9+NtZ2uwNWrg="/>
    </ext>
  </extLst>
</workbook>
</file>

<file path=xl/sharedStrings.xml><?xml version="1.0" encoding="utf-8"?>
<sst xmlns="http://schemas.openxmlformats.org/spreadsheetml/2006/main" count="5949" uniqueCount="1239">
  <si>
    <t xml:space="preserve">The Inclusive Design Standards </t>
  </si>
  <si>
    <t xml:space="preserve">The Inclusive Design Standards consists of over 300 Elements. Elements reflect design and operations choices and include development strategies, building features, or operational policies that support accessibility and inclusion. The Inclusive Design Standards organize elements by Design Categories, Impact Areas, and Additional Benefits.
This first version of the Inclusive Design Standards includes a self-certification tool for project teams to evaluate their accessibility and inclusion measures against elements within a particular Design Category or when looking at the full project timeline. All elements are listed and categorized in the full elements document as well as shared in a sortable Excel spreadsheet and in a self-certification tool for project team use. 
If you have a housing community or design strategy you’d like to share alongside the Inclusive Design Standards, add that here. The Kelsey, Mikiten Architecture, and our Inclusive Design Council members are available for technical assistance and other partnerships. Contact us at design@thekelsey.org  
</t>
  </si>
  <si>
    <r>
      <rPr>
        <rFont val="Arial"/>
        <b/>
        <color theme="1"/>
        <sz val="14.0"/>
      </rPr>
      <t xml:space="preserve">To complete a Self-Certification, visit each Design Category (linked below) and score based on your project's included elements. 
</t>
    </r>
    <r>
      <rPr>
        <rFont val="Arial"/>
        <b val="0"/>
        <color theme="1"/>
        <sz val="14.0"/>
      </rPr>
      <t>Some things to note:</t>
    </r>
    <r>
      <rPr>
        <rFont val="Arial"/>
        <b/>
        <color theme="1"/>
        <sz val="14.0"/>
      </rPr>
      <t xml:space="preserve">
</t>
    </r>
    <r>
      <rPr>
        <rFont val="Arial"/>
        <b val="0"/>
        <color theme="1"/>
        <sz val="14.0"/>
      </rPr>
      <t xml:space="preserve">-  Some elements have multiple levels where points can range from 1-4 within a single element; add your score to the top line only 
- The </t>
    </r>
    <r>
      <rPr>
        <rFont val="Arial"/>
        <b/>
        <color theme="1"/>
        <sz val="14.0"/>
      </rPr>
      <t xml:space="preserve">"Team Notes" </t>
    </r>
    <r>
      <rPr>
        <rFont val="Arial"/>
        <b val="0"/>
        <color theme="1"/>
        <sz val="14.0"/>
      </rPr>
      <t>section is for you to write whatever you need to track your project's success against the metrics. Remember to only put in numbers in the "</t>
    </r>
    <r>
      <rPr>
        <rFont val="Arial"/>
        <b/>
        <color theme="1"/>
        <sz val="14.0"/>
      </rPr>
      <t xml:space="preserve">Self Score" </t>
    </r>
    <r>
      <rPr>
        <rFont val="Arial"/>
        <b val="0"/>
        <color theme="1"/>
        <sz val="14.0"/>
      </rPr>
      <t xml:space="preserve">column or scoring will result in an error
- An "R" in the </t>
    </r>
    <r>
      <rPr>
        <rFont val="Arial"/>
        <b/>
        <color theme="1"/>
        <sz val="14.0"/>
      </rPr>
      <t xml:space="preserve">Essential </t>
    </r>
    <r>
      <rPr>
        <rFont val="Arial"/>
        <b val="0"/>
        <color theme="1"/>
        <sz val="14.0"/>
      </rPr>
      <t>column indicates the element listed is required for any certfication with The Kelsey. Similar to other standards we assess based on the intent of the design feature or operational strategy</t>
    </r>
  </si>
  <si>
    <t>Final totaled Self-Certification can be found here as well as scoring required for Essential, Silver, Gold, and Platinum Certification.</t>
  </si>
  <si>
    <t>Links to Design Category Scoring</t>
  </si>
  <si>
    <t>Description of Design Category</t>
  </si>
  <si>
    <t>Self Certification: Design Process</t>
  </si>
  <si>
    <t>Elements that the project team will utilize to support comprehensive access and inclusion goals for residents; everything from building the team to community outreach-strategies to processes that provide access and define an inclusive building program.</t>
  </si>
  <si>
    <t>Self Certification: Site</t>
  </si>
  <si>
    <t>This section relates to aspects of the site location, physical features, and certain aspects of the building exterior. Relevant elements include distance to retail, transit, parks; physical characteristics of the site itself from the Public Way to front door and accessible outdoor opportunities. The Site category also includes building/site interface, such as entry security, porches, and some aspects of exterior doors.</t>
  </si>
  <si>
    <t xml:space="preserve">Self Certification: Building Components </t>
  </si>
  <si>
    <t xml:space="preserve">Physical features that might occur both on the site and in the building, or in various types of interior spaces. They span multiple categories and are grouped together to support team implementation. </t>
  </si>
  <si>
    <t>Self Certification: Interior Spaces</t>
  </si>
  <si>
    <t>Interior features of the building, excluding the dwelling units. This includes spaces like the lobby, corridors, and special rooms like mailrooms, and gyms, as well as broader ideas about overall design approaches and program elements for the building.</t>
  </si>
  <si>
    <t>Self Certification: Dwelling Units</t>
  </si>
  <si>
    <t xml:space="preserve">Specific room-by-room features that improve the interior of the dwelling units for residents. Features provide guidance to the project team for design of the overall dwelling unit. </t>
  </si>
  <si>
    <t>Self Certification: Operations and Amenities</t>
  </si>
  <si>
    <t>Operations guidelines, building staffing, on-site services, and resident experiences. Services that create connections between residents and the community that feel natural to the resident and are centered on the resident’s housing goals.</t>
  </si>
  <si>
    <t>Elements sortable by impact area or additional benefits can be found here.</t>
  </si>
  <si>
    <t>Impact Area</t>
  </si>
  <si>
    <t>Additional Benefits</t>
  </si>
  <si>
    <t>Element Sub-Category Number</t>
  </si>
  <si>
    <t>Essential</t>
  </si>
  <si>
    <t>Point</t>
  </si>
  <si>
    <t>Element Design Category - Sub-Category</t>
  </si>
  <si>
    <t>Element Name 
(and level where applicable)</t>
  </si>
  <si>
    <t>Details</t>
  </si>
  <si>
    <t>Mobility and Height</t>
  </si>
  <si>
    <t>Support Needs</t>
  </si>
  <si>
    <t>Hearing / Acoustics</t>
  </si>
  <si>
    <t>Vision</t>
  </si>
  <si>
    <t>Cognitive Access</t>
  </si>
  <si>
    <t>Health and Wellness</t>
  </si>
  <si>
    <t>Affordability</t>
  </si>
  <si>
    <t>Racial Equity</t>
  </si>
  <si>
    <t>Environmental Sustainability</t>
  </si>
  <si>
    <t>Safety Benefit</t>
  </si>
  <si>
    <t>Better Design or Comfort</t>
  </si>
  <si>
    <t>1.0</t>
  </si>
  <si>
    <t>R</t>
  </si>
  <si>
    <t>1</t>
  </si>
  <si>
    <t>Design Process - Outreach</t>
  </si>
  <si>
    <t>Focus Group - L1</t>
  </si>
  <si>
    <r>
      <rPr>
        <rFont val="Arial"/>
        <color rgb="FF000000"/>
        <sz val="12.0"/>
      </rPr>
      <t xml:space="preserve">Involve people with disabilities and potential future users or similar populations in focus groups/sharing feedback before design begins.
</t>
    </r>
    <r>
      <rPr>
        <rFont val="Arial"/>
        <color rgb="FF000000"/>
        <sz val="12.0"/>
      </rPr>
      <t>- People with disabilities are part of the project visioning and development
- Document the comments and requests and incorporate into the project's list of Universal Design goals
- Possible methods: Confidential survey, design workshop, focus group, open meeting</t>
    </r>
  </si>
  <si>
    <t>X</t>
  </si>
  <si>
    <t>2</t>
  </si>
  <si>
    <t>Focus Group - L2</t>
  </si>
  <si>
    <r>
      <rPr>
        <rFont val="Arial"/>
        <color rgb="FF000000"/>
        <sz val="12.0"/>
      </rPr>
      <t xml:space="preserve">Additional Focus Group.
</t>
    </r>
    <r>
      <rPr>
        <rFont val="Arial"/>
        <color rgb="FF000000"/>
        <sz val="12.0"/>
      </rPr>
      <t>- A second focus group meeting is held to get feedback on the design at the end of Schematic Design, or no later than 50% Design Development</t>
    </r>
  </si>
  <si>
    <t>1.1</t>
  </si>
  <si>
    <t>Design Process - Team</t>
  </si>
  <si>
    <t>Universal Design Expertise - L1</t>
  </si>
  <si>
    <t>At least one member of the design team has been trained in disability accessibility and/or Universal Design.</t>
  </si>
  <si>
    <t>Universal Design Expertise - L2</t>
  </si>
  <si>
    <r>
      <rPr>
        <rFont val="Arial"/>
        <color rgb="FF000000"/>
        <sz val="12.0"/>
      </rPr>
      <t xml:space="preserve">A professional Universal Design expert is part of the core project team.
</t>
    </r>
    <r>
      <rPr>
        <rFont val="Arial"/>
        <color rgb="FF000000"/>
        <sz val="12.0"/>
      </rPr>
      <t>- Joins the team at the initiation of the project
- Customizes UD goals based on any specific project population needs
- Orients the team to the intentions and benefits of Universal Design (owner, developer, contractor, architect, and all architect's subconsultants)
- Tracks Universal Design elements incorporated into the project
- Runs UD workshops
- Reviews drawings to identify Universal Design opportunities
- Works with the building operator to identify Inclusion opportunities</t>
    </r>
  </si>
  <si>
    <t>3</t>
  </si>
  <si>
    <t>Universal Design Expertise - L3</t>
  </si>
  <si>
    <t>Universal Design expert is the main point of contact to coordinate the documentation and certification process.</t>
  </si>
  <si>
    <t>4</t>
  </si>
  <si>
    <t>Universal Design Expertise - L4</t>
  </si>
  <si>
    <t>Universal Design expert is the project owner, developer, or architect.</t>
  </si>
  <si>
    <t>Universal Design Workshop</t>
  </si>
  <si>
    <r>
      <rPr>
        <rFont val="Arial"/>
        <color rgb="FF000000"/>
        <sz val="12.0"/>
      </rPr>
      <t xml:space="preserve">Universal Design expert conducts at least one UD Workshop at the beginning of Schematic Design.
</t>
    </r>
    <r>
      <rPr>
        <rFont val="Arial"/>
        <color rgb="FF000000"/>
        <sz val="12.0"/>
      </rPr>
      <t>- Orients the design team to UD possibilities for the project and at least one team review workshop before 50% Schematic Design Phase drawings are complete</t>
    </r>
  </si>
  <si>
    <t>Design Education Process - L1</t>
  </si>
  <si>
    <r>
      <rPr>
        <rFont val="Arial"/>
        <color rgb="FF000000"/>
        <sz val="12.0"/>
      </rPr>
      <t>Project team, including general contractor and engineers, has Universal Design support materials:</t>
    </r>
    <r>
      <rPr>
        <rFont val="Arial"/>
        <color rgb="FF000000"/>
        <sz val="12.0"/>
      </rPr>
      <t xml:space="preserve">
- Manual describing this system
- Web links with references and case studies from this system</t>
    </r>
  </si>
  <si>
    <t>Design Education Process - L2</t>
  </si>
  <si>
    <r>
      <rPr>
        <rFont val="Arial"/>
        <color rgb="FF000000"/>
        <sz val="12.0"/>
      </rPr>
      <t xml:space="preserve">Additional UD Workshops.
</t>
    </r>
    <r>
      <rPr>
        <rFont val="Arial"/>
        <color rgb="FF000000"/>
        <sz val="12.0"/>
      </rPr>
      <t>- In addition to the above, UD expert conducts at least one project review meeting per project phase (Design Development, Construction Documents, Pre-Construction)</t>
    </r>
  </si>
  <si>
    <t>Design Education Process - L3</t>
  </si>
  <si>
    <r>
      <rPr>
        <rFont val="Arial"/>
        <color rgb="FF000000"/>
        <sz val="12.0"/>
      </rPr>
      <t xml:space="preserve">Project General Contractor (GC) is involved in the UD Workshops listed above.
</t>
    </r>
    <r>
      <rPr>
        <rFont val="Arial"/>
        <color rgb="FF000000"/>
        <sz val="12.0"/>
      </rPr>
      <t>- By more deeply understanding the design intent, GC can offer strategies to include more UD elements more efficiently, thereby reducing costs
- Improves likelihood that GC's field decisions won't inadvertently conflict with UD intent, especially when they are proposing substitutions for specified products that may no longer be available
- If the GC is not identified early in the design process, a separate workshop can be conducted with the GC and stakeholders or other focus groups later in the design process for this credit</t>
    </r>
  </si>
  <si>
    <t>People with Disabilities Represented on the Project Team - L1</t>
  </si>
  <si>
    <r>
      <rPr>
        <rFont val="Arial"/>
        <color rgb="FF000000"/>
        <sz val="12.0"/>
      </rPr>
      <t xml:space="preserve">People with disabilities are part of advisory groups / focus groups shaping the project with documented ability to shape and define the project.
</t>
    </r>
    <r>
      <rPr>
        <rFont val="Arial"/>
        <color rgb="FF000000"/>
        <sz val="12.0"/>
      </rPr>
      <t>- Advisory or focus groups are people with lived experience assembled by the project team</t>
    </r>
  </si>
  <si>
    <t>People with Disabilities Represented on the Project Team - L2</t>
  </si>
  <si>
    <t>People with disabilities are paid consultants on the project team.</t>
  </si>
  <si>
    <t>People with Disabilities Represented on the Project Team - L3</t>
  </si>
  <si>
    <t>People with disabilities are full-time members of the project team and/or developer/owner team.</t>
  </si>
  <si>
    <t>1.2</t>
  </si>
  <si>
    <t>Design Process - Project Program</t>
  </si>
  <si>
    <t>Service Ready Housing</t>
  </si>
  <si>
    <r>
      <rPr>
        <rFont val="Arial"/>
        <color rgb="FF000000"/>
        <sz val="12.0"/>
      </rPr>
      <t xml:space="preserve">Involve a person/organization who will be part of designing and delivering services in the project design process.
</t>
    </r>
    <r>
      <rPr>
        <rFont val="Arial"/>
        <color rgb="FF000000"/>
        <sz val="12.0"/>
      </rPr>
      <t>Early exploration of local connections can:
- Lead to a richer array of services
- Create early connections with service providers and other community members who could benefit the project through their input
- Ensure that full services are defined early and ready to be offered even during the lease-up process</t>
    </r>
  </si>
  <si>
    <t>Indoor Air Quality - LEED Criteria - L1</t>
  </si>
  <si>
    <r>
      <rPr>
        <rFont val="Arial"/>
        <color rgb="FF000000"/>
        <sz val="12.0"/>
      </rPr>
      <t xml:space="preserve">Project team documents adhere to LEED requirements for indoor air quality.
</t>
    </r>
    <r>
      <rPr>
        <rFont val="Arial"/>
        <color rgb="FF000000"/>
        <sz val="12.0"/>
      </rPr>
      <t>- Ensures a higher level of indoor air quality for users, especially residents, with chemical sensitivities and compromised respiration</t>
    </r>
  </si>
  <si>
    <t>Indoor Air Quality - LEED Criteria - L2</t>
  </si>
  <si>
    <t>Project is LEED certified or can demonstrate LEED-equivalent self-certification.</t>
  </si>
  <si>
    <t>isUD Certification</t>
  </si>
  <si>
    <t>For mixed use projects, achieve isUD certification or demonstrate self-certification for the non-residential portion of project.</t>
  </si>
  <si>
    <t>Community-Driven Security Planning</t>
  </si>
  <si>
    <r>
      <rPr>
        <rFont val="Arial"/>
        <color rgb="FF000000"/>
        <sz val="12.0"/>
      </rPr>
      <t xml:space="preserve">Building team and community advisors plans a holistic security program that supports resident and neighbors and includes community-led public safety efforts.
- </t>
    </r>
    <r>
      <rPr>
        <rFont val="Arial"/>
        <color rgb="FF000000"/>
        <sz val="12.0"/>
      </rPr>
      <t>Security planning includes future potential residents and existing neighborhood residents in the process
- Plan defines explicitly: security and safety staffing, use of cameras and other monitoring, building access controls, and policies around conflict resolution, de-escalation, and 3rd party interventions by police and police-alternatives   
- Consider how security and safety program is: cognitively and physically accessible, culturally responsive and trauma informed, and addresses how racism and ableism impact how safety and security protocols are carried out
- Reference: SITE - BUILDING AND SITE SECURITY</t>
    </r>
  </si>
  <si>
    <t>1.3</t>
  </si>
  <si>
    <t>Design Process - Education</t>
  </si>
  <si>
    <t>Resident Education</t>
  </si>
  <si>
    <r>
      <rPr>
        <rFont val="Arial"/>
        <color rgb="FF000000"/>
        <sz val="12.0"/>
      </rPr>
      <t>Project development team creates accessible, inclusive design educational strategies.</t>
    </r>
    <r>
      <rPr>
        <rFont val="Arial"/>
        <color rgb="FF000000"/>
        <sz val="12.0"/>
      </rPr>
      <t xml:space="preserve">
- Education for residents on Universal Design concepts and features, accessibility, and inclusivity
- Support local public institutions, policymakers, and other organizations to understand and achieve access and inclusion
- Outreach to nearby places and programs to share best practices and strategies</t>
    </r>
  </si>
  <si>
    <t>Case Study</t>
  </si>
  <si>
    <r>
      <rPr>
        <rFont val="Arial"/>
        <color rgb="FF000000"/>
        <sz val="12.0"/>
      </rPr>
      <t>Project development team creates a case study document.</t>
    </r>
    <r>
      <rPr>
        <rFont val="Arial"/>
        <color rgb="FF000000"/>
        <sz val="12.0"/>
      </rPr>
      <t xml:space="preserve">
- For use in promoting other Universal Design in other housing projects
- For use by the Housing Inclusion Project for sharing with future certification efforts</t>
    </r>
  </si>
  <si>
    <t>Construction Signage</t>
  </si>
  <si>
    <r>
      <rPr>
        <rFont val="Arial"/>
        <color rgb="FF000000"/>
        <sz val="12.0"/>
      </rPr>
      <t xml:space="preserve">Property sign during construction includes useful project information:
</t>
    </r>
    <r>
      <rPr>
        <rFont val="Arial"/>
        <color rgb="FF000000"/>
        <sz val="12.0"/>
      </rPr>
      <t xml:space="preserve">- Active ISA logo
- Equal Opportunity Housing Logo
- Hearing-impaired access information
- Leasing contact phone numbers for the developer and/or operator
- Phone number for the general contractor for reporting construction site problems </t>
    </r>
  </si>
  <si>
    <t>Local Accessibility Advocacy</t>
  </si>
  <si>
    <r>
      <rPr>
        <rFont val="Arial"/>
        <color rgb="FF000000"/>
        <sz val="12.0"/>
      </rPr>
      <t xml:space="preserve">Development process includes one or more efforts to increase local accessibility.
</t>
    </r>
    <r>
      <rPr>
        <rFont val="Arial"/>
        <color rgb="FF000000"/>
        <sz val="12.0"/>
      </rPr>
      <t>- Advocacy for increased accessible amenities in the surrounding area
- Inclusive housing advocacy
- Other disability-forward development advocacy</t>
    </r>
  </si>
  <si>
    <t>1.4</t>
  </si>
  <si>
    <t xml:space="preserve">
Design Process - General</t>
  </si>
  <si>
    <t>Wayfinding - Signage</t>
  </si>
  <si>
    <r>
      <rPr>
        <rFont val="Arial"/>
        <color theme="1"/>
        <sz val="12.0"/>
      </rPr>
      <t xml:space="preserve">All accessibility signage is to use the Active ISA. Includes but is not limited to the following:
</t>
    </r>
    <r>
      <rPr>
        <rFont val="Arial"/>
        <color theme="1"/>
        <sz val="12.0"/>
      </rPr>
      <t>- Parking signs (post/wall mounted and painted on spaces)
- Directional signs indicating accessible routes
- Signs denoting accessible entries
- Signs on restroom doors and stall doors
- Signs elsewhere in the building, including the project's promotional materials such as brochures, websites, or similar
- Coordinate early with the local jurisdiction to confirm acceptance - may only be accepted in non-code-required locations</t>
    </r>
  </si>
  <si>
    <t>2.0</t>
  </si>
  <si>
    <t>Site - General</t>
  </si>
  <si>
    <t xml:space="preserve">Outdoor Seating &amp; Furnishing </t>
  </si>
  <si>
    <r>
      <rPr>
        <rFont val="Helvetica Neue"/>
        <color rgb="FF000000"/>
        <sz val="12.0"/>
      </rPr>
      <t>Seating options are available in a variety of outdoor locations, in a variety of heights, and with arms to assist stability and getting up/down.</t>
    </r>
    <r>
      <rPr>
        <rFont val="Helvetica Neue"/>
        <color rgb="FF000000"/>
        <sz val="12.0"/>
      </rPr>
      <t xml:space="preserve">
- Adjacent to pedestrian circulation paths for people with less stamina and to enable and encourage resident interactions
- Some seats are provided in shaded/weather-protected areas
- Recreation areas (playgrounds, pools, tennis courts, etc.) have seats at the perimeter for viewing activities and for interaction
- Other activity areas (BBQ areas, sensory gardens, vegetable gardens, etc.) have seats inside the activity area for participation in activities by a wider range of people
- Seating and other furnishings (trash cans, mailboxes, etc.) should be located along but on the side of pedestrian paths to avoid becoming a trip or fall hazard for people with low vision or those not aware of their environment
- Include seats with and without arms. Arms offer support for unstable torsos, reduce fatigue, and are useful for getting up and down, but chairs without arms can be easier for horizontal transfers to and from a wheelchair
- Reference: SITE - GARDENS &amp; COURTYARDS / OUTDOOR SEATING</t>
    </r>
  </si>
  <si>
    <t>Density</t>
  </si>
  <si>
    <r>
      <rPr>
        <rFont val="Helvetica Neue"/>
        <color rgb="FF000000"/>
        <sz val="12.0"/>
      </rPr>
      <t xml:space="preserve">Building includes maximum allowable density.
</t>
    </r>
    <r>
      <rPr>
        <rFont val="Helvetica Neue"/>
        <color rgb="FF000000"/>
        <sz val="12.0"/>
      </rPr>
      <t>- leverages density bonuses based on building affordability
- increased density creates more housing opportunities and increases activity within a community</t>
    </r>
  </si>
  <si>
    <t>2.1</t>
  </si>
  <si>
    <t>Site - Neighborhood</t>
  </si>
  <si>
    <t>Neighborhood Connections &amp; Services - L1</t>
  </si>
  <si>
    <r>
      <rPr>
        <rFont val="Helvetica Neue"/>
        <color rgb="FF000000"/>
        <sz val="12.0"/>
      </rPr>
      <t>Site is within 1/2 mile of:</t>
    </r>
    <r>
      <rPr>
        <rFont val="Helvetica Neue"/>
        <color rgb="FF000000"/>
        <sz val="12.0"/>
      </rPr>
      <t xml:space="preserve">
- A grocery store
- A pharmacy
- Banking (relates to income equity)</t>
    </r>
  </si>
  <si>
    <t>Neighborhood Connections &amp; Services - L2</t>
  </si>
  <si>
    <t>Site is within 1/4 mile of the above.</t>
  </si>
  <si>
    <r>
      <rPr>
        <rFont val="Helvetica Neue"/>
        <color rgb="FF000000"/>
        <sz val="12.0"/>
      </rPr>
      <t>Neighborhood Connections &amp;</t>
    </r>
    <r>
      <rPr>
        <rFont val="Helvetica Neue"/>
        <color rgb="FF000000"/>
        <sz val="12.0"/>
      </rPr>
      <t xml:space="preserve"> </t>
    </r>
    <r>
      <rPr>
        <rFont val="Helvetica Neue"/>
        <color rgb="FF000000"/>
        <sz val="12.0"/>
      </rPr>
      <t>Usability</t>
    </r>
  </si>
  <si>
    <t>The block the building is on offers accessible sidewalks and curb cuts.</t>
  </si>
  <si>
    <t xml:space="preserve"> 1</t>
  </si>
  <si>
    <t>Outdoor Amenities</t>
  </si>
  <si>
    <r>
      <rPr>
        <rFont val="Helvetica Neue"/>
        <color rgb="FF000000"/>
        <sz val="12.0"/>
      </rPr>
      <t>Site is located within two miles of outdoor amenities including one or more of the following:</t>
    </r>
    <r>
      <rPr>
        <rFont val="Helvetica Neue"/>
        <color rgb="FF000000"/>
        <sz val="12.0"/>
      </rPr>
      <t xml:space="preserve">
- Wheelchair-accessible outdoor walking paths
- Public park
- Waterfront outdoor areas</t>
    </r>
  </si>
  <si>
    <t>2.2</t>
  </si>
  <si>
    <t>Site - Overall Design</t>
  </si>
  <si>
    <t>Solar Orientation</t>
  </si>
  <si>
    <r>
      <rPr>
        <rFont val="Helvetica Neue"/>
        <color rgb="FF000000"/>
        <sz val="12.0"/>
      </rPr>
      <t>Orient new buildings for comfort.</t>
    </r>
    <r>
      <rPr>
        <rFont val="Helvetica Neue"/>
        <color rgb="FF000000"/>
        <sz val="12.0"/>
      </rPr>
      <t xml:space="preserve">
- Minimize east- and west-facing exposures to reduce glare from rising or setting sun
- Avoid or protect east- or west-facing main building entrances to prevent glare - important for people with low vision, aging eyes, and increases comfortability for everyone
- Maximize landscape views for resident comfort
- North- and south-oriented buildings, and glazing reduces solar load and operating costs</t>
    </r>
  </si>
  <si>
    <t>Site Organization</t>
  </si>
  <si>
    <r>
      <rPr>
        <rFont val="Helvetica Neue"/>
        <color rgb="FF191C1F"/>
        <sz val="12.0"/>
      </rPr>
      <t>The site is organized using straightforward and clear patterns of circulation routes and buildings.</t>
    </r>
    <r>
      <rPr>
        <rFont val="Helvetica Neue"/>
        <color rgb="FF191C1F"/>
        <sz val="12.0"/>
      </rPr>
      <t xml:space="preserve">
- Understandable circulation patterns are easier to navigate for people unfamiliar with a site
- People prone to disorientation are more comfortable
- People with no or low vision can navigate the site more easily
- When organic or secondary paths are used, delineate them (passing type, lighting, planting, etc.) in ways that make them distinct from primary circulation routes
- Incorporating primary and secondary circulation paths can make a site more interesting for everyone</t>
    </r>
  </si>
  <si>
    <t>Indigenous Land Dedication</t>
  </si>
  <si>
    <r>
      <rPr>
        <rFont val="Helvetica Neue"/>
        <color rgb="FF000000"/>
        <sz val="12.0"/>
      </rPr>
      <t xml:space="preserve">Development team acknowledges original land holders.
</t>
    </r>
    <r>
      <rPr>
        <rFont val="Helvetica Neue"/>
        <color rgb="FF000000"/>
        <sz val="12.0"/>
      </rPr>
      <t>- Can be done in groundbreaking, visual marker on-site, or other partnership with local tribal nations, historically important past owners</t>
    </r>
  </si>
  <si>
    <t>Directional Signage</t>
  </si>
  <si>
    <t>Design site directional signage to be clear and broadly usable.
- Signs are high-contrast (light text on a dark field yields the least glare), in raised text, and in braille
- Text should use sans serif fonts
- Signs have pictograms for children, non-English speakers, people with learning disabilities, and others who cannot read
- Coordinate signage for the site and the building to use a consistent set of pictograms, wording, font style, or similar
- Reference: BUILDING COMPONENTS: DIRECTIONAL SIGNAGE</t>
  </si>
  <si>
    <t>2.3</t>
  </si>
  <si>
    <t>Site - Building Approach and Entry</t>
  </si>
  <si>
    <t>Arrival Wayfinding</t>
  </si>
  <si>
    <r>
      <rPr>
        <rFont val="Helvetica Neue"/>
        <color rgb="FF000000"/>
        <sz val="12.0"/>
      </rPr>
      <t xml:space="preserve">Architectural Landmarks.
</t>
    </r>
    <r>
      <rPr>
        <rFont val="Helvetica Neue"/>
        <color rgb="FF000000"/>
        <sz val="12.0"/>
      </rPr>
      <t>- Architectural features distinguish all primary entrances and exits from other entrances and exits (e.g., prominent signs, graphics, architectural features, landmarks, etc.)
- Landmark elements have unique lighting to assist in locating them
- They are visible along the primary approach route of motor vehicles, pedestrians, and cyclists</t>
    </r>
  </si>
  <si>
    <t>Drop-Off Area</t>
  </si>
  <si>
    <r>
      <rPr>
        <rFont val="Helvetica Neue"/>
        <color rgb="FF000000"/>
        <sz val="12.0"/>
      </rPr>
      <t xml:space="preserve">Strategically avoid curbs at vehicular drop-off areas.
</t>
    </r>
    <r>
      <rPr>
        <rFont val="Helvetica Neue"/>
        <color rgb="FF000000"/>
        <sz val="12.0"/>
      </rPr>
      <t>- Creates an easier transition from vans, ride-shares, etc. for mobility devices and everyone else
- Use tactile warnings where curbs are eliminated
- Use bollards to protect pedestrians and add visual clues to vehicular areas
- Limit to only the area needed for easy access to vehicles, leaving other areas with curbs for easier detection for blind people with canes</t>
    </r>
  </si>
  <si>
    <t>Paving Surface Wayfinding</t>
  </si>
  <si>
    <r>
      <rPr>
        <rFont val="Helvetica Neue"/>
        <color rgb="FF000000"/>
        <sz val="12.0"/>
      </rPr>
      <t>Change of materials at entrance doors assists in finding the way into the building.</t>
    </r>
    <r>
      <rPr>
        <rFont val="Helvetica Neue"/>
        <color rgb="FF000000"/>
        <sz val="12.0"/>
      </rPr>
      <t xml:space="preserve">
- Extends across sidewalk to curb
- Cane detectable
- Not too rough that it disrupts sidewalk travel
- Select colors for visibility to people with different sorts of color blindness; minimum luminance contrast of 50 percent as well</t>
    </r>
  </si>
  <si>
    <t>2.4</t>
  </si>
  <si>
    <t>Site - Vehicles</t>
  </si>
  <si>
    <t>Parking Lot Wayfinding</t>
  </si>
  <si>
    <r>
      <rPr>
        <rFont val="Helvetica Neue"/>
        <color rgb="FF000000"/>
        <sz val="12.0"/>
      </rPr>
      <t xml:space="preserve">Parking facilities with more than one area or floor have each area uniquely identified with numbers, letters, colors, or symbols.
</t>
    </r>
    <r>
      <rPr>
        <rFont val="Helvetica Neue"/>
        <color rgb="FF000000"/>
        <sz val="12.0"/>
      </rPr>
      <t>- Assists residents and visitors in remembering where they parked, especially when parking is not assigned</t>
    </r>
  </si>
  <si>
    <t>Vehicular Clearance - L1</t>
  </si>
  <si>
    <r>
      <rPr>
        <rFont val="Helvetica Neue"/>
        <color rgb="FF000000"/>
        <sz val="12.0"/>
      </rPr>
      <t xml:space="preserve">Provide 98 inch vertical clearance in all circulation and parking areas of garage and on-site parking, not just routes to accessible spaces.
</t>
    </r>
    <r>
      <rPr>
        <rFont val="Helvetica Neue"/>
        <color rgb="FF000000"/>
        <sz val="12.0"/>
      </rPr>
      <t>- Allows people with an accessible van to park elsewhere, even if the designated accessible spaces are full</t>
    </r>
  </si>
  <si>
    <t>Vehicular Clearance - L2</t>
  </si>
  <si>
    <r>
      <rPr>
        <rFont val="Helvetica Neue"/>
        <color rgb="FF000000"/>
        <sz val="12.0"/>
      </rPr>
      <t xml:space="preserve">Provide additional vertical clearance beyond the ADA 98 inches requirement for taller accessible vans.
</t>
    </r>
    <r>
      <rPr>
        <rFont val="Helvetica Neue"/>
        <color rgb="FF000000"/>
        <sz val="12.0"/>
      </rPr>
      <t>- Regular accessible vans are in the 78-inch to 95-inch range. Taller ones can be 105 inches to 108 inches high
- Allows for Paratransit vans
- Allows space for roof racks on shorter vans</t>
    </r>
  </si>
  <si>
    <t>Parking Lot Pedestrian Safety</t>
  </si>
  <si>
    <t>All parking facilities have a continuous network of pedestrian routes with marked pedestrian crossings at all intersections with a vehicular way.</t>
  </si>
  <si>
    <t>Parking Lot Safe Lighting</t>
  </si>
  <si>
    <t>All parking facilities have electric lighting.</t>
  </si>
  <si>
    <t>Parking Space Safety</t>
  </si>
  <si>
    <r>
      <rPr>
        <rFont val="Helvetica Neue"/>
        <color rgb="FF000000"/>
        <sz val="12.0"/>
      </rPr>
      <t xml:space="preserve">Wheel stop placement.
</t>
    </r>
    <r>
      <rPr>
        <rFont val="Helvetica Neue"/>
        <color rgb="FF000000"/>
        <sz val="12.0"/>
      </rPr>
      <t>- Avoid one wheel stop used for two parking spaces; creates a potential tripping hazard for people walking between parking spaces</t>
    </r>
  </si>
  <si>
    <t>Parking Space Protection</t>
  </si>
  <si>
    <r>
      <rPr>
        <rFont val="Helvetica Neue"/>
        <color rgb="FF000000"/>
        <sz val="12.0"/>
      </rPr>
      <t xml:space="preserve">Accessible parking spaces are covered for protection from the weather.
</t>
    </r>
    <r>
      <rPr>
        <rFont val="Helvetica Neue"/>
        <color rgb="FF000000"/>
        <sz val="12.0"/>
      </rPr>
      <t>- People with disabilities may take longer to get in and out of vehicles and/or deploy van lifts 
- Getting in and out of vehicles using mobility aids is more dangerous in conditions not protected from snow and ice</t>
    </r>
  </si>
  <si>
    <t>Van Accessible Parking Space Size</t>
  </si>
  <si>
    <r>
      <rPr>
        <rFont val="Helvetica Neue"/>
        <color rgb="FF000000"/>
        <sz val="12.0"/>
      </rPr>
      <t xml:space="preserve">Use 60-inch access aisles throughout.
</t>
    </r>
    <r>
      <rPr>
        <rFont val="Helvetica Neue"/>
        <color rgb="FF000000"/>
        <sz val="12.0"/>
      </rPr>
      <t>- The ADA requires a total of 192 inches for a van accessible space plus its access aisle, but the access aisle can be 60 inches or 96 inches of that width. Striping the narrower 60 inch access aisle is less likely to look like a full parking space, so less likely to tempt people to park there, blocking needed access</t>
    </r>
  </si>
  <si>
    <t>Accessible Parking Space Type</t>
  </si>
  <si>
    <r>
      <rPr>
        <rFont val="Helvetica Neue"/>
        <color rgb="FF000000"/>
        <sz val="12.0"/>
      </rPr>
      <t xml:space="preserve">All accessible parking spaces are sized as van accessible spaces.
</t>
    </r>
    <r>
      <rPr>
        <rFont val="Helvetica Neue"/>
        <color rgb="FF000000"/>
        <sz val="12.0"/>
      </rPr>
      <t>- Provides more flexibility and parking opportunities for people with vans with side-entry ramps (which usually require more space than vertical lifts, and need more than a regular 60-inch access aisle)
- The greater width of van spaces provides additional maneuvering space between vehicles</t>
    </r>
  </si>
  <si>
    <t>Accessible Parking Space Count</t>
  </si>
  <si>
    <r>
      <rPr>
        <rFont val="Helvetica Neue"/>
        <color rgb="FF000000"/>
        <sz val="12.0"/>
      </rPr>
      <t>When parking is provided include accessible spaces beyond the ADA requirement.</t>
    </r>
    <r>
      <rPr>
        <rFont val="Helvetica Neue"/>
        <color rgb="FF000000"/>
        <sz val="12.0"/>
      </rPr>
      <t xml:space="preserve">
- Minimum 1 additional space for projects with less than 25 total spaces
- In addition to the above, one additional space for each 50 spaces beyond 25</t>
    </r>
  </si>
  <si>
    <t xml:space="preserve">Family Parking Space </t>
  </si>
  <si>
    <r>
      <rPr>
        <rFont val="Helvetica Neue"/>
        <color rgb="FF000000"/>
        <sz val="12.0"/>
      </rPr>
      <t>Include non-reserved Family / Temporarily Disabled Parking spaces adjacent to regular accessible spaces.</t>
    </r>
    <r>
      <rPr>
        <rFont val="Helvetica Neue"/>
        <color rgb="FF000000"/>
        <sz val="12.0"/>
      </rPr>
      <t xml:space="preserve">
- For families with children, expecting mothers, and people with a temporary disability but no disabled parking permit
Criteria:
- 10 feet wide
- Share access aisle with an accessible space
- Meet the slope requirements of accessible spaces
- Be on an accessible route
- One per five code-required accessible spaces, but not less than one, or adjusted based on project resident demographics and urban vs. suburban sites</t>
    </r>
  </si>
  <si>
    <t xml:space="preserve">Staff Parking Space </t>
  </si>
  <si>
    <r>
      <rPr>
        <rFont val="Helvetica Neue"/>
        <color rgb="FF000000"/>
        <sz val="12.0"/>
      </rPr>
      <t xml:space="preserve">Reserve one dedicated parking space for the Inclusion Concierge program or staff member specifically providing direct services to the residents.
</t>
    </r>
    <r>
      <rPr>
        <rFont val="Helvetica Neue"/>
        <color rgb="FF000000"/>
        <sz val="12.0"/>
      </rPr>
      <t>- Increases staff retention, which contributes to creation of a more stable community</t>
    </r>
  </si>
  <si>
    <t xml:space="preserve">Car Share Parking Space </t>
  </si>
  <si>
    <t>Reserve one dedicated parking space for use by a car share program.</t>
  </si>
  <si>
    <t>2.5</t>
  </si>
  <si>
    <t>Site - Bikes</t>
  </si>
  <si>
    <t>Public Access</t>
  </si>
  <si>
    <r>
      <rPr>
        <rFont val="Helvetica Neue"/>
        <color rgb="FF000000"/>
        <sz val="12.0"/>
      </rPr>
      <t xml:space="preserve">Bike connection from the public street or public bike path:
</t>
    </r>
    <r>
      <rPr>
        <rFont val="Helvetica Neue"/>
        <color rgb="FF000000"/>
        <sz val="12.0"/>
      </rPr>
      <t>- Leads to resident bike parking with minimal crossing of pedestrian walkways
- Has clear signage about location of bike parking
- Has clear safety signage as needed to minimize hazards to pedestrians</t>
    </r>
  </si>
  <si>
    <t>Dedicated Paths</t>
  </si>
  <si>
    <r>
      <rPr>
        <rFont val="Helvetica Neue"/>
        <color rgb="FF000000"/>
        <sz val="12.0"/>
      </rPr>
      <t xml:space="preserve">When dedicated bike paths are provided (generally on larger sites), where the path is intended for riding vs. just reaching the bike parking:
</t>
    </r>
    <r>
      <rPr>
        <rFont val="Helvetica Neue"/>
        <color rgb="FF000000"/>
        <sz val="12.0"/>
      </rPr>
      <t>- Have divided traffic with painted lanes and painted directional arrows
- Have yellow detectable warnings on pedestrian paths crossing the bike path
- Have warning signs for pedestrians where pedestrian paths cross the bike path</t>
    </r>
  </si>
  <si>
    <t>Bike Pathway Gates/Doors - L1</t>
  </si>
  <si>
    <r>
      <rPr>
        <rFont val="Helvetica Neue"/>
        <color rgb="FF000000"/>
        <sz val="12.0"/>
      </rPr>
      <t xml:space="preserve">Gates and doors along on-site bike paths:
</t>
    </r>
    <r>
      <rPr>
        <rFont val="Helvetica Neue"/>
        <color rgb="FF000000"/>
        <sz val="12.0"/>
      </rPr>
      <t>- Are at minimum 3 feet 6 inches wide to allow for wider adaptive trikes and trailers, and to minimize damage from pedals
- Have a minimum 24 inches high smooth surface to prevent catching protruding parts of bikes</t>
    </r>
  </si>
  <si>
    <t>Bike Pathway Gates/Doors - L2</t>
  </si>
  <si>
    <r>
      <rPr>
        <rFont val="Helvetica Neue"/>
        <color rgb="FF000000"/>
        <sz val="12.0"/>
      </rPr>
      <t xml:space="preserve">Gates and door operation along on-site bike paths:
</t>
    </r>
    <r>
      <rPr>
        <rFont val="Helvetica Neue"/>
        <color rgb="FF000000"/>
        <sz val="12.0"/>
      </rPr>
      <t>- Have automatic gate/door operators (since a gate or door cannot easily be unlocked and held open by someone in a recumbent, or who cannot easily dismount an adaptive trike to walk it through the gate/door)
- Timing for closing of automatic gates/doors should be set to allow a slower-moving person or longer bike/trailer to pass easily before they start to close
- Should have a maximum operating force of 10 pounds without the operator, in case the operator malfunctions
- Use operators that, if power to operator fails, don't create additional resistance</t>
    </r>
  </si>
  <si>
    <t>Visitor Parking - L1</t>
  </si>
  <si>
    <r>
      <rPr>
        <rFont val="Helvetica Neue"/>
        <color rgb="FF000000"/>
        <sz val="12.0"/>
      </rPr>
      <t>Visitor accessible bike parking is provided on the street.</t>
    </r>
    <r>
      <rPr>
        <rFont val="Helvetica Neue"/>
        <color rgb="FF000000"/>
        <sz val="12.0"/>
      </rPr>
      <t xml:space="preserve">
- Minimum 48 inches open on one side (preferably both sides) of bike racks to accommodate larger bikes such as tricycles or adaptive cycles, providing more space for mounting, unmounting, and locking up
- Minimum 72 inches between rear of bike rack and perpendicular pedestrian traffic to accommodate longer adaptive sysles and child trailers without creating a tripping hazard or conflicts between cyclists and pedestrians</t>
    </r>
  </si>
  <si>
    <t>Visitor Parking - L2</t>
  </si>
  <si>
    <t>On site visitor accessible bike parking is provided, meeting the requirements above.</t>
  </si>
  <si>
    <t>Visitor Parking - L3</t>
  </si>
  <si>
    <t>Secured (interior, gated, etc.) on-site visitor accessible bike parking is provided, meeting the requirements above.</t>
  </si>
  <si>
    <t>Resident Parking - L1</t>
  </si>
  <si>
    <r>
      <rPr>
        <rFont val="Helvetica Neue"/>
        <color rgb="FF000000"/>
        <sz val="12.0"/>
      </rPr>
      <t>Access-controlled resident accessible bike parking is provided.</t>
    </r>
    <r>
      <rPr>
        <rFont val="Helvetica Neue"/>
        <color rgb="FF000000"/>
        <sz val="12.0"/>
      </rPr>
      <t xml:space="preserve">
- Minimum 48 inches open on one side (preferably both sides) of bike racks to accommodate larger bikes such as tricycles or adaptive cycles, providing more space for mounting, unmounting, and locking up
- Minimum 72 inches between rear of bike rack and perpendicular pedestrian traffic to accommodate longer adaptive styles and child trailers without creating a tripping hazard or conflicts between cyclists and pedestrians</t>
    </r>
  </si>
  <si>
    <t>Resident Parking - L2</t>
  </si>
  <si>
    <r>
      <rPr>
        <rFont val="Helvetica Neue"/>
        <color rgb="FF000000"/>
        <sz val="12.0"/>
      </rPr>
      <t>Separate adaptive bike/trike rack(s) are provided.</t>
    </r>
    <r>
      <rPr>
        <rFont val="Helvetica Neue"/>
        <color rgb="FF000000"/>
        <sz val="12.0"/>
      </rPr>
      <t xml:space="preserve">
- Allows more access on both sides of bike/trike for left- or right-handed mounting/dismounting
- 5% of total bike parking provided; minimum 1</t>
    </r>
  </si>
  <si>
    <t>Resident Parking - L3</t>
  </si>
  <si>
    <r>
      <rPr>
        <rFont val="Helvetica Neue"/>
        <color rgb="FF000000"/>
        <sz val="12.0"/>
      </rPr>
      <t>Bike repair services or station is provided, including resident-accessible pressurized air.</t>
    </r>
    <r>
      <rPr>
        <rFont val="Helvetica Neue"/>
        <color rgb="FF000000"/>
        <sz val="12.0"/>
      </rPr>
      <t xml:space="preserve">
- Provide maneuvering space around air hose and mount in accessible reach range</t>
    </r>
  </si>
  <si>
    <t>2.6</t>
  </si>
  <si>
    <t>Site - Pedestrians</t>
  </si>
  <si>
    <t>Wayfinding - Arrival</t>
  </si>
  <si>
    <r>
      <rPr>
        <rFont val="Helvetica Neue"/>
        <color rgb="FF000000"/>
        <sz val="12.0"/>
      </rPr>
      <t xml:space="preserve">The site allows pedestrians to directly access a primary entrance without crossing a vehicular way or parking lot.
</t>
    </r>
    <r>
      <rPr>
        <rFont val="Helvetica Neue"/>
        <color rgb="FF000000"/>
        <sz val="12.0"/>
      </rPr>
      <t>- Enhances wayfinding and safety for all residents and visitors</t>
    </r>
  </si>
  <si>
    <t>Wayfinding - Simplicity</t>
  </si>
  <si>
    <r>
      <rPr>
        <rFont val="Helvetica Neue"/>
        <color rgb="FF000000"/>
        <sz val="12.0"/>
      </rPr>
      <t>Create an accessible, direct connection between adjacent buildings.</t>
    </r>
    <r>
      <rPr>
        <rFont val="Helvetica Neue"/>
        <color rgb="FF000000"/>
        <sz val="12.0"/>
      </rPr>
      <t xml:space="preserve">
- Makes wayfinding easier for visitors
- Shortens distance to travel for greater convenience</t>
    </r>
  </si>
  <si>
    <t>Exterior Guide Strips - L1</t>
  </si>
  <si>
    <r>
      <rPr>
        <rFont val="Helvetica Neue"/>
        <color rgb="FF000000"/>
        <sz val="12.0"/>
      </rPr>
      <t>Exterior wayﬁnding system to the building entrance delineates primary routes and destinations with guide strips that have a different color than the surrounding paving.</t>
    </r>
    <r>
      <rPr>
        <rFont val="Helvetica Neue"/>
        <color rgb="FF000000"/>
        <sz val="12.0"/>
      </rPr>
      <t xml:space="preserve">
- Minimum luminance contrast of 50 percent
- Provides a path for people with low vision to follow
- Strips connect site entry points (transit, pedestrian, and vehicular) with the main building entrance
- Grounds people who are easily disoriented
- Creates opportunities for easy directions for visitors to reach locations like the main building entrance, and a rental office</t>
    </r>
  </si>
  <si>
    <t>Exterior Guide Strips - L2</t>
  </si>
  <si>
    <r>
      <rPr>
        <rFont val="Helvetica Neue"/>
        <color rgb="FF000000"/>
        <sz val="12.0"/>
      </rPr>
      <t xml:space="preserve">Exterior guide strips are both colored and textured differently from the surrounding paving.
</t>
    </r>
    <r>
      <rPr>
        <rFont val="Helvetica Neue"/>
        <color rgb="FF000000"/>
        <sz val="12.0"/>
      </rPr>
      <t>- Minimum luminance contrast of 50 percent
- Adding a cane-detectable texture difference allows lower-sighted and blind people to use the guide strips
- Can create an architectural accent element for increased interest</t>
    </r>
  </si>
  <si>
    <t>Wayfinding - Paving</t>
  </si>
  <si>
    <r>
      <rPr>
        <rFont val="Helvetica Neue"/>
        <color rgb="FF000000"/>
        <sz val="12.0"/>
      </rPr>
      <t xml:space="preserve">Changes in paving can indicate transitions from one space to another, or alert people to entrances, stairs, elevators, or similar.
</t>
    </r>
    <r>
      <rPr>
        <rFont val="Helvetica Neue"/>
        <color rgb="FF000000"/>
        <sz val="12.0"/>
      </rPr>
      <t>- Guide strips in concrete can be followed by a cane user
- Texture changes should be cane-detectable
- Contrast changes perceptible by people with low vision
- A varied and thoughtful paving palette creates more clarity and a more interesting environment for everyone</t>
    </r>
  </si>
  <si>
    <t>Pedestrian Paths Width - L1</t>
  </si>
  <si>
    <r>
      <rPr>
        <rFont val="Helvetica Neue"/>
        <color rgb="FF000000"/>
        <sz val="12.0"/>
      </rPr>
      <t>Pedestrian walkways are 4'-0" minimum in width.</t>
    </r>
    <r>
      <rPr>
        <rFont val="Helvetica Neue"/>
        <color rgb="FF000000"/>
        <sz val="12.0"/>
      </rPr>
      <t xml:space="preserve">
- Allows an ambulatory person to pass a wheelchair or scooter user</t>
    </r>
  </si>
  <si>
    <t>Pedestrian Paths Width - L2</t>
  </si>
  <si>
    <r>
      <rPr>
        <rFont val="Helvetica Neue"/>
        <color rgb="FF000000"/>
        <sz val="12.0"/>
      </rPr>
      <t>Primary pedestrian walkways that connect buildings, main site entries, or other main site features are 6'-0" minimum in width, others are 4'-0" minimum in width.</t>
    </r>
    <r>
      <rPr>
        <rFont val="Helvetica Neue"/>
        <color rgb="FF000000"/>
        <sz val="12.0"/>
      </rPr>
      <t xml:space="preserve">
- Allows two wheelchair or scooter users to travel side-by-side, allowing conversation
- Allows someone with a mobility device to turn around more easily anywhere on the path</t>
    </r>
  </si>
  <si>
    <t>Pedestrian Gates - L1</t>
  </si>
  <si>
    <r>
      <rPr>
        <rFont val="Helvetica Neue"/>
        <color rgb="FF000000"/>
        <sz val="12.0"/>
      </rPr>
      <t xml:space="preserve">Gates along on-site pedestrian paths (not bike paths):
</t>
    </r>
    <r>
      <rPr>
        <rFont val="Helvetica Neue"/>
        <color rgb="FF000000"/>
        <sz val="12.0"/>
      </rPr>
      <t>- Provide 3'-0" min. clear width when the gate is at 90° to allow for easier maneuverability - especially when gate closes automatically</t>
    </r>
  </si>
  <si>
    <t>Pedestrian Gates - L2</t>
  </si>
  <si>
    <r>
      <rPr>
        <rFont val="Helvetica Neue"/>
        <color rgb="FF000000"/>
        <sz val="12.0"/>
      </rPr>
      <t>Gate operation along on-site pedestrian paths:</t>
    </r>
    <r>
      <rPr>
        <rFont val="Helvetica Neue"/>
        <color rgb="FF000000"/>
        <sz val="12.0"/>
      </rPr>
      <t xml:space="preserve">
- Provide automatic operators for ease of use
- Especially important for gates, as the force required to use them often changes over time with exposure to (weather, warping, etc.,) and adjustments to spring closers that enable the gate to remain closed in the wind often make the force to operate greater than the allowed five pounds of effort</t>
    </r>
  </si>
  <si>
    <t>Path Slopes - L1</t>
  </si>
  <si>
    <r>
      <rPr>
        <rFont val="Helvetica Neue"/>
        <color rgb="FF000000"/>
        <sz val="12.0"/>
      </rPr>
      <t>Design exterior pedestrian circulation with shallow-sloping walkways (under 1:20 slope) rather than a ramp or stair.</t>
    </r>
    <r>
      <rPr>
        <rFont val="Helvetica Neue"/>
        <color rgb="FF000000"/>
        <sz val="12.0"/>
      </rPr>
      <t xml:space="preserve">
- To accommodate the difficulty in achieving even slopes with poured concrete, design to 1:21 or 1:22 maximum slope to ensure the result is not over 1:20, which would be a "ramp" rather than a "walkway," and therefore require handrails
</t>
    </r>
  </si>
  <si>
    <t>Path Slopes - L2</t>
  </si>
  <si>
    <r>
      <rPr>
        <rFont val="Helvetica Neue"/>
        <color rgb="FF000000"/>
        <sz val="12.0"/>
      </rPr>
      <t>In locations with snow and sleet, add one or two handrails on 1:20 or shallower (non-ramp) slopes for safety.</t>
    </r>
    <r>
      <rPr>
        <rFont val="Helvetica Neue"/>
        <color rgb="FF000000"/>
        <sz val="12.0"/>
      </rPr>
      <t xml:space="preserve">
- Follow all related ramp handrail requirements</t>
    </r>
  </si>
  <si>
    <t>Path Slopes - L3</t>
  </si>
  <si>
    <t>Design accessible indoor circulation between buildings wherever the site topography is too steep for an exterior accessible route.</t>
  </si>
  <si>
    <t>Stairs - L1</t>
  </si>
  <si>
    <r>
      <rPr>
        <rFont val="Helvetica Neue"/>
        <color rgb="FF000000"/>
        <sz val="12.0"/>
      </rPr>
      <t xml:space="preserve">Exterior Stairway Usability: </t>
    </r>
    <r>
      <rPr>
        <rFont val="Helvetica Neue"/>
        <color rgb="FF000000"/>
        <sz val="12.0"/>
      </rPr>
      <t xml:space="preserve">
- Equal riser heights of 4-7 inches and equal tread depths of 12-14 inches
- Treads over 14 inches should be at least 24 inches, to allow people to take two comfortable steps on each tread, to keep a comfortable walking gait
- Shallower stairs allow people with mobility disabilities to move around and access spaces more easily</t>
    </r>
  </si>
  <si>
    <t>Stairs - L2</t>
  </si>
  <si>
    <r>
      <rPr>
        <rFont val="Helvetica Neue"/>
        <color rgb="FF000000"/>
        <sz val="12.0"/>
      </rPr>
      <t xml:space="preserve">Multi-use Exterior Stairs:
</t>
    </r>
    <r>
      <rPr>
        <rFont val="Helvetica Neue"/>
        <color rgb="FF000000"/>
        <sz val="12.0"/>
      </rPr>
      <t>- Stairs have risers of 4" and treads of at least 36"
- Allows use by more agile people with wheelchairs who are able to roll up or down a 4" riser. The 36" tread allows space for many manual wheelchairs to pause between steps
- Creates a safer stair for toddlers and people with walkers, without the possibility of falling down multiple steps if they do lose their footing
- Easier and safer for assisted evacuation of people with wheelchairs
- Useful in secondary paths without space for a ramp
- Must include code-complying handrails</t>
    </r>
  </si>
  <si>
    <t>Exterior Handrails</t>
  </si>
  <si>
    <t>All stairways and ramps have luminescent striping or integrated lighting on at least one set of handrails.</t>
  </si>
  <si>
    <t>Pedestrian Safety</t>
  </si>
  <si>
    <r>
      <rPr>
        <rFont val="Helvetica Neue"/>
        <color rgb="FF000000"/>
        <sz val="12.0"/>
      </rPr>
      <t xml:space="preserve">Pedestrian routes adjacent to vehicular ways and passenger loading zones are distinctively marked.
</t>
    </r>
    <r>
      <rPr>
        <rFont val="Helvetica Neue"/>
        <color rgb="FF000000"/>
        <sz val="12.0"/>
      </rPr>
      <t>- Paving materials and curbs or protective edges such as bollards, chains, walls, and/or planted areas
- These measures assist in wayfinding and in protecting pedestrians from vehicles</t>
    </r>
  </si>
  <si>
    <t>Pedestrian Routes</t>
  </si>
  <si>
    <r>
      <rPr>
        <rFont val="Helvetica Neue"/>
        <color rgb="FF000000"/>
        <sz val="12.0"/>
      </rPr>
      <t>Pedestrian routes connecting site elements are continuously paved and are free of protrusions.</t>
    </r>
    <r>
      <rPr>
        <rFont val="Helvetica Neue"/>
        <color rgb="FF000000"/>
        <sz val="12.0"/>
      </rPr>
      <t xml:space="preserve">
- If non-paved pedestrian areas are provided (such as gravel, mulch, or sand), they cannot lead to site features that would be unreachable by people with mobility devices, difficulty walking, or the blind who would not know that an amenity is available off the paved path</t>
    </r>
  </si>
  <si>
    <t>Pedestrian Path Lighting</t>
  </si>
  <si>
    <r>
      <rPr>
        <rFont val="Helvetica Neue"/>
        <color rgb="FF000000"/>
        <sz val="12.0"/>
      </rPr>
      <t>Pedestrian paths are illuminated.</t>
    </r>
    <r>
      <rPr>
        <rFont val="Helvetica Neue"/>
        <color rgb="FF000000"/>
        <sz val="12.0"/>
      </rPr>
      <t xml:space="preserve">
- Low-mounted lighting for paths reduces glare for people with low vision or who are sensitive to glare
- Higher-mounted lights placed strategically improve the perception of safety and provide wayfinding assistance for path crossings, entrances, etc.
- All ground-mounted lighting must be positioned off the pedestrian path to avoid impeding pedestrians
- Use day/night automatic lights rather than motion activated lights, which can startle some users and create uncomfortable pools of darkness</t>
    </r>
  </si>
  <si>
    <t>Protected Building Connections - L1</t>
  </si>
  <si>
    <r>
      <rPr>
        <rFont val="Helvetica Neue"/>
        <color rgb="FF000000"/>
        <sz val="12.0"/>
      </rPr>
      <t xml:space="preserve">For multi-building projects in locations with snow and sleet, the site has covered walkways between buildings.
</t>
    </r>
    <r>
      <rPr>
        <rFont val="Helvetica Neue"/>
        <color rgb="FF000000"/>
        <sz val="12.0"/>
      </rPr>
      <t>- Creates a safer connection between buildings</t>
    </r>
  </si>
  <si>
    <t>Protected Building Connections - L2</t>
  </si>
  <si>
    <r>
      <rPr>
        <rFont val="Helvetica Neue"/>
        <color rgb="FF000000"/>
        <sz val="12.0"/>
      </rPr>
      <t xml:space="preserve">For multi-building projects in locations with snow and sleet, the site has enclosed connections between buildings.
</t>
    </r>
    <r>
      <rPr>
        <rFont val="Helvetica Neue"/>
        <color rgb="FF000000"/>
        <sz val="12.0"/>
      </rPr>
      <t>- Provides complete weather protection and greater safety for residents</t>
    </r>
  </si>
  <si>
    <t>Safety Railings - L1</t>
  </si>
  <si>
    <t>Include a handrail on one side of circulation paths that is between 1:24 and 1:20 slope.</t>
  </si>
  <si>
    <t>Safety Railings - L2</t>
  </si>
  <si>
    <t>Include a handrail on two sides of circulation paths that is between 1:24 and 1:20 slope.</t>
  </si>
  <si>
    <t>2.7</t>
  </si>
  <si>
    <t>Site - Transit</t>
  </si>
  <si>
    <t>Public Transit - L1</t>
  </si>
  <si>
    <t xml:space="preserve">Site is located within 1/2 mile of public transit.
</t>
  </si>
  <si>
    <t>Public Transit - L2</t>
  </si>
  <si>
    <t xml:space="preserve">Site is located within 1/4 mile of public transit.
</t>
  </si>
  <si>
    <t>Public Transit - L3</t>
  </si>
  <si>
    <t>Site is located within 1/10 mile of public transit.</t>
  </si>
  <si>
    <t>Reduced Vehicle Speeds L1</t>
  </si>
  <si>
    <r>
      <rPr>
        <rFont val="Helvetica Neue"/>
        <color rgb="FF000000"/>
        <sz val="12.0"/>
      </rPr>
      <t xml:space="preserve">Streets within 1 square mile of the development have maximum speed limits of 20mph.
</t>
    </r>
    <r>
      <rPr>
        <rFont val="Helvetica Neue"/>
        <color rgb="FF000000"/>
        <sz val="12.0"/>
      </rPr>
      <t>- Neighborhood streets should allow drivers able to easily stop for slow walkers or people who dart into the roadway Safety, and the ability to react quickly, increases as vehicle speeds decrease
- Fatality from being struck by an automobile increase from 10 percent at 20 mph to 50 percent at 30 mph
- Speed limits should be appropriately signed and enforced locally</t>
    </r>
  </si>
  <si>
    <t>Reduced Vehicle Speeds L2</t>
  </si>
  <si>
    <r>
      <rPr>
        <rFont val="Helvetica Neue"/>
        <color rgb="FF000000"/>
        <sz val="12.0"/>
      </rPr>
      <t xml:space="preserve">Streets within 2 square miles of the development have maximum speed limits of 20mph.
</t>
    </r>
    <r>
      <rPr>
        <rFont val="Helvetica Neue"/>
        <color rgb="FF000000"/>
        <sz val="12.0"/>
      </rPr>
      <t>- Neighborhood streets should allow drivers able to easily stop for slow walkers or people who dart into the roadway; safety, and the ability to react quickly, increases as vehicle speeds decrease 
- Fatality from being struck by an automobile increase from 10 percent at 20 mph to 50 percent at 30 mph 
- Speed limits should be appropriately signed and enforced locally</t>
    </r>
  </si>
  <si>
    <t>Project-Based Transit</t>
  </si>
  <si>
    <t>When site-based transit is provided (buses, shuttles to mass transit, shopping, etc.), at least one vehicle shall be wheelchair-accessible.</t>
  </si>
  <si>
    <t>2.8</t>
  </si>
  <si>
    <t>Site - Gardens &amp; Courtyards</t>
  </si>
  <si>
    <t>Green Space</t>
  </si>
  <si>
    <r>
      <rPr>
        <rFont val="Helvetica Neue"/>
        <color rgb="FF000000"/>
        <sz val="12.0"/>
      </rPr>
      <t>Provide at-grade or rooftop green spaces.</t>
    </r>
    <r>
      <rPr>
        <rFont val="Helvetica Neue"/>
        <color rgb="FF000000"/>
        <sz val="12.0"/>
      </rPr>
      <t xml:space="preserve">
- Recreation areas, BBQ areas, and gardens for growing food or for meditation, or sensory gardens create opportunities for building resident community, provide a variety of experiences and connection to nature for general well-being
- Place trees strategically for wayfinding and shade, especially at sitting areas
- Avoid tree species or placement that could result in low-hanging limbs that could pose a hazard for the blind
- Avoid trees that drop nuts, messy flowers, or cones that could be a hazard underfoot or for wheelchairs</t>
    </r>
  </si>
  <si>
    <t>Protected Green Spaces</t>
  </si>
  <si>
    <t>Outdoor gathering spaces have gathering areas that are protected from sun, wind, and/or inclement weather.</t>
  </si>
  <si>
    <t>Sensory Garden</t>
  </si>
  <si>
    <r>
      <rPr>
        <rFont val="Helvetica Neue"/>
        <color rgb="FF000000"/>
        <sz val="12.0"/>
      </rPr>
      <t xml:space="preserve">Include a sensory garden and aromatic plantings.
</t>
    </r>
    <r>
      <rPr>
        <rFont val="Helvetica Neue"/>
        <color rgb="FF000000"/>
        <sz val="12.0"/>
      </rPr>
      <t>- Plants in a sensory garden are selected to stimulate and appeal to the five senses
- Fragrant plants at building entrances aid in wayfinding, particularly for people with cognitive, mental, or visual disabilities</t>
    </r>
  </si>
  <si>
    <t>Outdoor Water Feature</t>
  </si>
  <si>
    <r>
      <rPr>
        <rFont val="Helvetica Neue"/>
        <color rgb="FF000000"/>
        <sz val="12.0"/>
      </rPr>
      <t>Include a pond or fountain in outdoor community spaces.</t>
    </r>
    <r>
      <rPr>
        <rFont val="Helvetica Neue"/>
        <color rgb="FF000000"/>
        <sz val="12.0"/>
      </rPr>
      <t xml:space="preserve">
- The sound of water is a wayfinding element for blind or low-sighted people
- The white noise of the water is calming
- In urban projects the white noise can mitigate surrounding traffic noise
- Using a fountain without a basin prevents people from interacting with stagnant water if the pump malfunctions
- Tip: Freestanding, premade fountains can be more cost-effective. Confirm pumps are replaceable
- Water features should have raised perimeters (walls or seating) of 24 inches above adjacent walkways to protect from falling or tripping, which may impact older residents and people with mobility disabilities</t>
    </r>
  </si>
  <si>
    <t>Vegetable Garden</t>
  </si>
  <si>
    <r>
      <rPr>
        <rFont val="Helvetica Neue"/>
        <color rgb="FF000000"/>
        <sz val="12.0"/>
      </rPr>
      <t>Provide a shared vegetable garden for residents.</t>
    </r>
    <r>
      <rPr>
        <rFont val="Helvetica Neue"/>
        <color rgb="FF000000"/>
        <sz val="12.0"/>
      </rPr>
      <t xml:space="preserve">
- Use both seat-height raised beds with seating surface (to avoid the need for bending or kneeling) as well as without seating surfaces (to enable more direct access by someone with a wheelchair)
- 48" square beds with seats on two opposite sides to optimize reach for more people
- Provide multiple hose locations to minimize the extent to which hoses can create a tripping hazard
- Provide a range of passage spaces between beds to allow comfortable wheelchair passage past other gardeners, including ones seated on benches
- Provide an accessible table-height surface with knee and toe clearance for cleaning vegetables, pruning, and other prep. Make it solid so that soil and water doesn't fall on a seated person's lap
- When drainable walking surfaces are needed, use pervious pavers or stabilized decomposed granite (or similar surface that's safe for walking and doesn't inhibit wheelchair movement)
- Promotes social interaction between community members
- If possible, include an accessible sink for cleanup</t>
    </r>
  </si>
  <si>
    <t>Outdoor Planter Areas - L1</t>
  </si>
  <si>
    <r>
      <rPr>
        <rFont val="Helvetica Neue"/>
        <color rgb="FF000000"/>
        <sz val="12.0"/>
      </rPr>
      <t>Use planter edges as seating opportunities at a variety of height from 17" to 28".</t>
    </r>
    <r>
      <rPr>
        <rFont val="Helvetica Neue"/>
        <color rgb="FF000000"/>
        <sz val="12.0"/>
      </rPr>
      <t xml:space="preserve">
- Provides options for people with different abilities to transfer to/from a wheelchair or get up/down
- Provides a more interesting range of landscape design elements
- For CMU walls, use a CMU cap rather than grouted cap for better use as a seat and to avoid cracking in areas of use by people</t>
    </r>
  </si>
  <si>
    <t>Outdoor Planter Areas - L2</t>
  </si>
  <si>
    <t>When using CMU or concrete walls, use 12" wide rather than 8" for better seat use.</t>
  </si>
  <si>
    <t>Accessible BBQ Area</t>
  </si>
  <si>
    <r>
      <rPr>
        <rFont val="Helvetica Neue"/>
        <color rgb="FF000000"/>
        <sz val="12.0"/>
      </rPr>
      <t>Provide an accessible BBQ area for communal events.</t>
    </r>
    <r>
      <rPr>
        <rFont val="Helvetica Neue"/>
        <color rgb="FF000000"/>
        <sz val="12.0"/>
      </rPr>
      <t xml:space="preserve">
- Locate to minimize smoke infiltration into dwelling unit windows
- Provide a minimum 3'-0" wide work space conforming to ADA interior kitchen requirements
- A sink and counter, if provided, conform to ADA requirements
BBQ itself conforms to the following:
- Grill surface 34" maximum AFF
- Full ADA toe &amp; knee clearance may be impossible due to depth of available BBQs, but specify unit without storage below, to allow as much toe and knee space as possible for a partial forward approach
- If a propane BBQ is used, plan a space for the tank that will not be needed for ADA-required toe and knee space under a prep countertop
- Specify BBQ with easy-to-use knobs that do not require grasping and twisting, that have tonal contrast with background, and easy-to-read and interpret markings
- Specify BBQ or adapter handle to prevent reaching over flames to open/close the lid for everyone's safety/comfort - especially from a seated position</t>
    </r>
  </si>
  <si>
    <t>BBQ Areas - Ground surface</t>
  </si>
  <si>
    <r>
      <rPr>
        <rFont val="Helvetica Neue"/>
        <color rgb="FF000000"/>
        <sz val="12.0"/>
      </rPr>
      <t>Specify slip resistant pavers when used in BBQ area.</t>
    </r>
    <r>
      <rPr>
        <rFont val="Helvetica Neue"/>
        <color rgb="FF000000"/>
        <sz val="12.0"/>
      </rPr>
      <t xml:space="preserve">
- Ensure non-porous pavers near BBQ to avoid grease stains from BBQ
- Contrasting color pavers near the BBQ can help indicate a more dangerous zone for people to avoid
- Floors should have a DCOF (Dynamic Coefficient Of Friction) rating appropriate for their use, slope, and exposure to water, soap, and cleaning fluids</t>
    </r>
  </si>
  <si>
    <t>Pet and Service Animals Relief Areas - L1</t>
  </si>
  <si>
    <r>
      <rPr>
        <rFont val="Helvetica Neue"/>
        <color rgb="FF000000"/>
        <sz val="12.0"/>
      </rPr>
      <t xml:space="preserve">Provide at least a small area outside for service animal relief that does not require residents to leave the property.
</t>
    </r>
    <r>
      <rPr>
        <rFont val="Helvetica Neue"/>
        <color rgb="FF000000"/>
        <sz val="12.0"/>
      </rPr>
      <t>- Allows blind residents with service animals to stay on site any time of day or night
- Emotional pets can be important for residents' overall emotional well-being
- Locate where staff is able to monitor activities for all residents' safety and comfort
- Provide pet waste bag dispenser
- Provide covered garbage receptacle for pet waste bags</t>
    </r>
  </si>
  <si>
    <t>Pet and Service Animals Relief Areas - L2</t>
  </si>
  <si>
    <r>
      <rPr>
        <rFont val="Helvetica Neue"/>
        <color rgb="FF000000"/>
        <sz val="12.0"/>
      </rPr>
      <t>Provide an enclosure and water supply for the service animal relief area, in addition to items above.</t>
    </r>
    <r>
      <rPr>
        <rFont val="Helvetica Neue"/>
        <color rgb="FF000000"/>
        <sz val="12.0"/>
      </rPr>
      <t xml:space="preserve">
- Allows animals to be let off-leash
- Provide a water source and basin that can be replenished without needing to touch the basin
- Animal relief area to have porous surface
- For gates, Reference - GATES AND EXTERIOR DOORS</t>
    </r>
  </si>
  <si>
    <t>2.9</t>
  </si>
  <si>
    <t>Site - Building and Site Security</t>
  </si>
  <si>
    <t>Security System</t>
  </si>
  <si>
    <r>
      <rPr>
        <rFont val="Helvetica Neue"/>
        <color rgb="FF000000"/>
        <sz val="12.0"/>
      </rPr>
      <t xml:space="preserve">Provide a security system with 24-hour video monitoring and recording and front entrance door-opening capability from front desk.
</t>
    </r>
    <r>
      <rPr>
        <rFont val="Helvetica Neue"/>
        <color rgb="FF000000"/>
        <sz val="12.0"/>
      </rPr>
      <t>- Cameras in stairwells, outside entrances, and all floors
- Cameras allow building management to see if someone has fallen or is having trouble
- Helps ensure building security and resident safety
- Alarmed panic bars on all doors that are assigned function exclusively as emergency exits; clear signage to denote alternative exit doors where residents cannot get back in (due to one-way doors); strategies to prevent residents from opening unmonitored doors for unauthorized entry of others</t>
    </r>
  </si>
  <si>
    <t>Access Controls</t>
  </si>
  <si>
    <r>
      <rPr>
        <rFont val="Helvetica Neue"/>
        <color rgb="FF000000"/>
        <sz val="12.0"/>
      </rPr>
      <t xml:space="preserve">Use proximity sensors for access controls rather than contact card readers and/or keypads for daily resident use.
</t>
    </r>
    <r>
      <rPr>
        <rFont val="Helvetica Neue"/>
        <color rgb="FF000000"/>
        <sz val="12.0"/>
      </rPr>
      <t>- Eliminates the need to dig for a card in a pocket, purse, backpack
- Especially helpful for people with low dexterity, arthritis, and for mobility device users to keep their hands available for movement (pushing a wheelchair, using crutches, etc.)
- Eliminates need to position a wheelchair to reach for the card reader
- Speeds entry for everyone - especially welcome in inclement weather
- Eliminates need for low-sighted user to find the contact reader target
- More hygienic than a keypad</t>
    </r>
  </si>
  <si>
    <t>Entry System Communications</t>
  </si>
  <si>
    <r>
      <rPr>
        <rFont val="Helvetica Neue"/>
        <color theme="1"/>
        <sz val="12.0"/>
      </rPr>
      <t xml:space="preserve">Provide flexible two-way communications to dwelling units.
</t>
    </r>
    <r>
      <rPr>
        <rFont val="Helvetica Neue"/>
        <color theme="1"/>
        <sz val="12.0"/>
      </rPr>
      <t>- Security controls for visitors at the building entrance provide both audio and visual communications between residents and visitors via a smartphone app that allows remote unlocking of the entry door
- Lets residents with less mobility/dexterity respond to a visitor in a more convenient and timely way
- Affords better communication options for people who lip read or sign
- Allows better confirmation of who a visitor is, for increased security</t>
    </r>
  </si>
  <si>
    <t>2.10</t>
  </si>
  <si>
    <t>Site - Entrance Porch</t>
  </si>
  <si>
    <t>Protected Porch - L1</t>
  </si>
  <si>
    <r>
      <rPr>
        <rFont val="Helvetica Neue"/>
        <color rgb="FF000000"/>
        <sz val="12.0"/>
      </rPr>
      <t xml:space="preserve">Include covered pedestrian arrival spaces.
</t>
    </r>
    <r>
      <rPr>
        <rFont val="Helvetica Neue"/>
        <color rgb="FF000000"/>
        <sz val="12.0"/>
      </rPr>
      <t>- Covered entry doors protect users, staff, and visitors from inclement weather
- Benefits people with mobility aids who may take longer to enter a building
- Prominent covered entrances are architectural cues for where people should enter a building, reducing stress on visitors and users
- Provide cover at main building entries as well as dwelling unit entries that open directly to the outside
- Shared porches at entrance lobbies act as a clear and understandable central pick-up/drop-off point
- Provide a shelf, planter edge, or similar surface for residents to put down things they may be carrying while waiting for a ride or when talking to someone, to reduce fatigue
- Assists in marking entries for familiarity and wayfinding clarity
- Offers opportunities for project community interaction
- Prevents water infiltration into the building</t>
    </r>
  </si>
  <si>
    <t>Protected Porch - L2</t>
  </si>
  <si>
    <r>
      <rPr>
        <rFont val="Helvetica Neue"/>
        <color rgb="FF000000"/>
        <sz val="12.0"/>
      </rPr>
      <t xml:space="preserve">Include covered vehicular arrival spaces.
</t>
    </r>
    <r>
      <rPr>
        <rFont val="Helvetica Neue"/>
        <color rgb="FF000000"/>
        <sz val="12.0"/>
      </rPr>
      <t>- Additional benefits for people with mobility aids who may take longer to enter and exit a car, van with a lift, or similar
- Provide 118 inch clearance (ADA 98" + 20") to allow for paratransit van use</t>
    </r>
  </si>
  <si>
    <t>Lighting</t>
  </si>
  <si>
    <r>
      <rPr>
        <rFont val="Helvetica Neue"/>
        <color rgb="FF000000"/>
        <sz val="12.0"/>
      </rPr>
      <t xml:space="preserve">Design lighting to create comfortable transitions between interior and exterior spaces.
</t>
    </r>
    <r>
      <rPr>
        <rFont val="Helvetica Neue"/>
        <color rgb="FF000000"/>
        <sz val="12.0"/>
      </rPr>
      <t>- Provide lighting below awnings and covered drop-offs
- Benefits low-vision people in adapting to entering buildings at night or going from lower-light interiors to bright daylight</t>
    </r>
  </si>
  <si>
    <t>Weather Infiltration Protection</t>
  </si>
  <si>
    <r>
      <rPr>
        <rFont val="Helvetica Neue"/>
        <color rgb="FF000000"/>
        <sz val="12.0"/>
      </rPr>
      <t xml:space="preserve">All primary entrances and exits have protection against the direction of prevailing wind.
</t>
    </r>
    <r>
      <rPr>
        <rFont val="Helvetica Neue"/>
        <color rgb="FF000000"/>
        <sz val="12.0"/>
      </rPr>
      <t>- Screen walls, vestibules, air curtains, etc.
- Reduce infiltration of rain, blowing snow, etc., creating safer entry lobby floors.
- Reduces energy loss, increases efficiency, and creates a more controllable and comfortable indoor environment</t>
    </r>
  </si>
  <si>
    <t>2.11</t>
  </si>
  <si>
    <t>Site - Gates and Exterior Doors</t>
  </si>
  <si>
    <t>Entry Doors Hardware</t>
  </si>
  <si>
    <r>
      <rPr>
        <rFont val="Helvetica Neue"/>
        <color rgb="FF000000"/>
        <sz val="12.0"/>
      </rPr>
      <t>Entry door manual hardware is cognitively clear.</t>
    </r>
    <r>
      <rPr>
        <rFont val="Helvetica Neue"/>
        <color rgb="FF000000"/>
        <sz val="12.0"/>
      </rPr>
      <t xml:space="preserve">
- Hardware has design cues indicating the appropriate pushing or pulling action to open (e.g., plate or bar for pushing, U-shaped handle for pulling)</t>
    </r>
  </si>
  <si>
    <t>Automatic Entry Doors - L1</t>
  </si>
  <si>
    <r>
      <rPr>
        <rFont val="Helvetica Neue"/>
        <color rgb="FF000000"/>
        <sz val="12.0"/>
      </rPr>
      <t xml:space="preserve">Automatic doors at primary exterior entrances.
</t>
    </r>
    <r>
      <rPr>
        <rFont val="Helvetica Neue"/>
        <color rgb="FF000000"/>
        <sz val="12.0"/>
      </rPr>
      <t>- Vertical push bar activator or motion sensor
- No in-ground operators at exterior doors (not reliable)
- If only one leaf of a pair of doors is automated, select which door, and place the push bar activator, based on the anticipated direction of traffic flow</t>
    </r>
  </si>
  <si>
    <t>Automatic Entry Doors - L2</t>
  </si>
  <si>
    <r>
      <rPr>
        <rFont val="Helvetica Neue"/>
        <color rgb="FF000000"/>
        <sz val="12.0"/>
      </rPr>
      <t xml:space="preserve">Automatic doors at every exterior entrance used by residents or visitors.
</t>
    </r>
    <r>
      <rPr>
        <rFont val="Helvetica Neue"/>
        <color rgb="FF000000"/>
        <sz val="12.0"/>
      </rPr>
      <t>- Vertical push bar activator or motion sensor
- No in-ground operators at exterior doors (not reliable)</t>
    </r>
  </si>
  <si>
    <t>Entry Doors Security</t>
  </si>
  <si>
    <r>
      <rPr>
        <rFont val="Helvetica Neue"/>
        <color rgb="FF000000"/>
        <sz val="12.0"/>
      </rPr>
      <t>Exterior doors balance security and ease of resident entry.</t>
    </r>
    <r>
      <rPr>
        <rFont val="Helvetica Neue"/>
        <color rgb="FF000000"/>
        <sz val="12.0"/>
      </rPr>
      <t xml:space="preserve">
- Self-locking exterior doors eliminate the possibility of residents forgetting to lock doors and outside people infiltrating the property
- Selected doors can be secured and unsecured using magnetic swipe cards, electronic key fobs, smart phones, numeric keypads, or other technology in lieu of keys for more convenient entry by residents with low dexterity or limited reach</t>
    </r>
  </si>
  <si>
    <t>3.0</t>
  </si>
  <si>
    <t>Building Components - Overall Design</t>
  </si>
  <si>
    <t>Building Organization</t>
  </si>
  <si>
    <r>
      <rPr>
        <rFont val="Helvetica Neue"/>
        <color rgb="FF000000"/>
        <sz val="12.0"/>
      </rPr>
      <t xml:space="preserve">Circulation spaces are organized in straightforward and clear patterns.
</t>
    </r>
    <r>
      <rPr>
        <rFont val="Helvetica Neue"/>
        <color rgb="FF000000"/>
        <sz val="12.0"/>
      </rPr>
      <t>- Understandable circulation patterns (linear, radial, grid, axial, central atrium, etc.) are easier to navigate for people unfamiliar with a building
- People prone to disorientation are more comfortable
- People with no or low vision can navigate the space more easily</t>
    </r>
  </si>
  <si>
    <t>3.1</t>
  </si>
  <si>
    <t>Building Components - Space &amp; Reach</t>
  </si>
  <si>
    <t>Turning Space - L1</t>
  </si>
  <si>
    <r>
      <rPr>
        <rFont val="Helvetica Neue"/>
        <color rgb="FF000000"/>
        <sz val="12.0"/>
      </rPr>
      <t>Provide space for a mobility device to enter, turn around in, and exit rooms, clear of furniture and door swings.</t>
    </r>
    <r>
      <rPr>
        <rFont val="Helvetica Neue"/>
        <color rgb="FF000000"/>
        <sz val="12.0"/>
      </rPr>
      <t xml:space="preserve">
- Provide 67” min. (60” ADA + 7”) diameter circle for turning, connected to a path of travel from the door. (per 2017 ANSI A117.1)</t>
    </r>
  </si>
  <si>
    <t>Turning Space - L2</t>
  </si>
  <si>
    <r>
      <rPr>
        <rFont val="Helvetica Neue"/>
        <color rgb="FF000000"/>
        <sz val="12.0"/>
      </rPr>
      <t>Provide additional turning space.</t>
    </r>
    <r>
      <rPr>
        <rFont val="Helvetica Neue"/>
        <color rgb="FF000000"/>
        <sz val="12.0"/>
      </rPr>
      <t xml:space="preserve">
- Provide 72” min. (60” + 12”) diameter circle for turning, connected to a path of travel from the door
- Accommodates mobility scooters and multiple people in a space</t>
    </r>
  </si>
  <si>
    <t>Floor Space - L1</t>
  </si>
  <si>
    <r>
      <rPr>
        <rFont val="Helvetica Neue"/>
        <color rgb="FF000000"/>
        <sz val="12.0"/>
      </rPr>
      <t>Better space requirements:</t>
    </r>
    <r>
      <rPr>
        <rFont val="Helvetica Neue"/>
        <color rgb="FF000000"/>
        <sz val="12.0"/>
      </rPr>
      <t xml:space="preserve">
- Clear floor space: 32" x 54" minimum (30” ADA + 2”, and 48” + 6”)
- Knee and toe clearance 32" wide (30” ADA + 2”)
- Knee clearance:
   - 28" min. high (27” ADA + 1”) at 8" depth
   - 11" min. high (9” ADA + 2”) at 12" depth
- Toe clearance (</t>
    </r>
    <r>
      <rPr>
        <rFont val="Helvetica Neue"/>
        <color rgb="FF000000"/>
        <sz val="12.0"/>
      </rPr>
      <t>work surfaces, sinks, tables</t>
    </r>
    <r>
      <rPr>
        <rFont val="Helvetica Neue"/>
        <color rgb="FF000000"/>
        <sz val="12.0"/>
      </rPr>
      <t>):
   - 11" min. high (9” ADA + 2”) at 20" min./25" max. depth
- Toe clearance (</t>
    </r>
    <r>
      <rPr>
        <rFont val="Helvetica Neue"/>
        <color rgb="FF000000"/>
        <sz val="12.0"/>
      </rPr>
      <t>lavatories</t>
    </r>
    <r>
      <rPr>
        <rFont val="Helvetica Neue"/>
        <color rgb="FF000000"/>
        <sz val="12.0"/>
      </rPr>
      <t>): 
   - 11" min. high (9” ADA + 2”) at 20” min./25" max. depth</t>
    </r>
  </si>
  <si>
    <t>Floor Space - L2</t>
  </si>
  <si>
    <r>
      <rPr>
        <rFont val="Helvetica Neue"/>
        <color rgb="FF000000"/>
        <sz val="12.0"/>
      </rPr>
      <t>Increased Clearance  - For larger mobility devices, easier maneuvering, and multiple users at once:</t>
    </r>
    <r>
      <rPr>
        <rFont val="Helvetica Neue"/>
        <color rgb="FF000000"/>
        <sz val="12.0"/>
      </rPr>
      <t xml:space="preserve">
- Clear floor space: 36" x 56" minimum (30” + 6”, and 48” + 8”)
- Knee clearance:
   - 28.5” min. high (27” + 1.5”) at 8" depth
   - 12" min. high (9” + 3”) at 12" depth
- Toe clearance (</t>
    </r>
    <r>
      <rPr>
        <rFont val="Helvetica Neue"/>
        <color rgb="FF000000"/>
        <sz val="12.0"/>
      </rPr>
      <t>work surfaces, sinks, tables</t>
    </r>
    <r>
      <rPr>
        <rFont val="Helvetica Neue"/>
        <color rgb="FF000000"/>
        <sz val="12.0"/>
      </rPr>
      <t>):
   - 12" min. high (9” + 3”) at 20" min./25" max. depth
- Toe clearance (</t>
    </r>
    <r>
      <rPr>
        <rFont val="Helvetica Neue"/>
        <color rgb="FF000000"/>
        <sz val="12.0"/>
      </rPr>
      <t>lavatories</t>
    </r>
    <r>
      <rPr>
        <rFont val="Helvetica Neue"/>
        <color rgb="FF000000"/>
        <sz val="12.0"/>
      </rPr>
      <t>): 
   - 12" min. high (9” + 3”) at 20" min./25" max. depth</t>
    </r>
  </si>
  <si>
    <t>Floor Space - L3</t>
  </si>
  <si>
    <r>
      <rPr>
        <rFont val="Helvetica Neue"/>
        <color rgb="FF000000"/>
        <sz val="12.0"/>
      </rPr>
      <t xml:space="preserve">User-Adjustable Clearance - Common Spaces.
</t>
    </r>
    <r>
      <rPr>
        <rFont val="Helvetica Neue"/>
        <color rgb="FF000000"/>
        <sz val="12.0"/>
      </rPr>
      <t>- Use electric high/low countertops to provide knee space up to at least 36” (27”+9”) high and 24” (19”+5”) deep
- Allows users of all standing and seated heights to easily adjust work surfaces and sinks to their ideal heights
- Include sensor to detect and reverse direction if obstruction is encountered (knee, chair arm, etc.)
- Specify controls that can be operated with one finger (some require two buttons to be pressed at once)
- Kits are available for bathroom and kitchen sink drains</t>
    </r>
  </si>
  <si>
    <t>Reach Requirements - L1</t>
  </si>
  <si>
    <r>
      <rPr>
        <rFont val="Helvetica Neue"/>
        <color rgb="FF000000"/>
        <sz val="12.0"/>
      </rPr>
      <t>Make controls, switches, and outlets more reachable.</t>
    </r>
    <r>
      <rPr>
        <rFont val="Helvetica Neue"/>
        <color rgb="FF000000"/>
        <sz val="12.0"/>
      </rPr>
      <t xml:space="preserve">
- 18” min. to bottom of device. (15” + 3”)
- 42” max. to top of device, whether side or front reach, or reaching over obstruction. (44” - 2”)
- 25" max. reach across obstruction
- If placing an outlet under a built-in element, place an accessible one above instead or in addition
- Reach targets are 12" min. from an inside corner (inside corners inhibit easy approach and require diagonal reach)
- Keep in mind that as reach limits are reached, leverage, strength, and grasp are diminished, making items at the reach limit more difficult to use</t>
    </r>
  </si>
  <si>
    <t>Reach Requirements - L2</t>
  </si>
  <si>
    <r>
      <rPr>
        <rFont val="Helvetica Neue"/>
        <color rgb="FF000000"/>
        <sz val="12.0"/>
      </rPr>
      <t>Increased vertical reachability:</t>
    </r>
    <r>
      <rPr>
        <rFont val="Helvetica Neue"/>
        <color rgb="FF000000"/>
        <sz val="12.0"/>
      </rPr>
      <t xml:space="preserve">
- 24” min. to bottom of device. (15” + 9”)
- 40” max. to top of device, whether side or front reach, or reaching over obstruction. (44” - 4”)
- 22" max reach across an obstruction. (25" - 3")
- If placing an outlet under a built-in element, place an accessible one above instead or in addition
- Reach targets are 12" min. from an inside corner (inside corners inhibit easy approach and require diagonal reach)
- Keep in mind that as reach limits are reached, leverage, strength, and grasp are diminished, making items at the reach limit more difficult to use</t>
    </r>
  </si>
  <si>
    <t>3.2</t>
  </si>
  <si>
    <t>Building Components - Acoustics</t>
  </si>
  <si>
    <t>Background Noise</t>
  </si>
  <si>
    <r>
      <rPr>
        <rFont val="Helvetica Neue"/>
        <color rgb="FF000000"/>
        <sz val="12.0"/>
      </rPr>
      <t xml:space="preserve">Avoid introducing background noise that can hamper communication.
</t>
    </r>
    <r>
      <rPr>
        <rFont val="Helvetica Neue"/>
        <color rgb="FF000000"/>
        <sz val="12.0"/>
      </rPr>
      <t>- Video displays (in lobbies, gyms, etc.) should be silent or the volume should be easily controlled by occupants
- Avoid background music in lobbies and other shared spaces
- For people with poor hearing or wearing hearing aids, background noise is disruptive to hearing conversations
- Background noise can be overwhelming for people susceptible to cognitive overload
- For blind people navigating in part by sound, background noise can hamper orientation</t>
    </r>
  </si>
  <si>
    <t>Acoustics - Large Spaces</t>
  </si>
  <si>
    <r>
      <rPr>
        <rFont val="Helvetica Neue"/>
        <color rgb="FF000000"/>
        <sz val="12.0"/>
      </rPr>
      <t>Design large spaces (atriums, large lobbies, large community rooms, etc.) to provide acoustic comfort and usability.</t>
    </r>
    <r>
      <rPr>
        <rFont val="Helvetica Neue"/>
        <color rgb="FF000000"/>
        <sz val="12.0"/>
      </rPr>
      <t xml:space="preserve">
- Use materials that reduce echo, which can be overwhelming to some people and inhibit orientation by blind people
- Minimize hard surfaces that create reverberation of sound for everyone's comfort, especially those with hearing aids, cochlear implants, etc. that can accentuate the echo effect
- Design in smaller areas (nooks, etc.) that that are easier to acoustically control to provide a relief from the main space
- A mix of active and quiet spaces allows people with autism and other forms of sensory sensitivity to be in proximity to people but control their engagement.
- Window seats and nooks offer opportunities to participate from the periphery</t>
    </r>
  </si>
  <si>
    <t>Noise Isolation - L1</t>
  </si>
  <si>
    <r>
      <rPr>
        <rFont val="Helvetica Neue"/>
        <color rgb="FF000000"/>
        <sz val="12.0"/>
      </rPr>
      <t>Isolate noise and vibration from all noise-generating building systems.</t>
    </r>
    <r>
      <rPr>
        <rFont val="Helvetica Neue"/>
        <color rgb="FF000000"/>
        <sz val="12.0"/>
      </rPr>
      <t xml:space="preserve">
- People range in their sensitivity to hums and vibrations, which can make some dwelling units unusable by sensitive people
- Enhances user comfort</t>
    </r>
  </si>
  <si>
    <t>Noise Isolation - L2</t>
  </si>
  <si>
    <r>
      <rPr>
        <rFont val="Helvetica Neue"/>
        <color rgb="FF000000"/>
        <sz val="12.0"/>
      </rPr>
      <t>Exceed code requirements for noise transmission at dwelling units.</t>
    </r>
    <r>
      <rPr>
        <rFont val="Helvetica Neue"/>
        <color rgb="FF000000"/>
        <sz val="12.0"/>
      </rPr>
      <t xml:space="preserve">
- Exceed required STC and IIC ratings to limit noise between dwelling units and between units and corridors
- Enhances privacy
- Enhances user comfort
- Reduces neighbor disputes</t>
    </r>
  </si>
  <si>
    <t>Outdoor Noise Control</t>
  </si>
  <si>
    <r>
      <rPr>
        <rFont val="Helvetica Neue"/>
        <color rgb="FF000000"/>
        <sz val="12.0"/>
      </rPr>
      <t>All doors and windows exceed the required Sound Transmission Class (STC) to control outside noise sources.</t>
    </r>
    <r>
      <rPr>
        <rFont val="Helvetica Neue"/>
        <color rgb="FF000000"/>
        <sz val="12.0"/>
      </rPr>
      <t xml:space="preserve">
- Enhances hearing and communication
- Reduces distractions
- Enhances user comfort</t>
    </r>
  </si>
  <si>
    <t>3.3</t>
  </si>
  <si>
    <t>Building Components - Air Quality / HVAC</t>
  </si>
  <si>
    <t>Pollutants</t>
  </si>
  <si>
    <r>
      <rPr>
        <rFont val="Helvetica Neue"/>
        <color rgb="FF000000"/>
        <sz val="12.0"/>
      </rPr>
      <t xml:space="preserve">Prohibit smoking within buildings or within 25 feet of openings.
</t>
    </r>
    <r>
      <rPr>
        <rFont val="Helvetica Neue"/>
        <color rgb="FF000000"/>
        <sz val="12.0"/>
      </rPr>
      <t>- Post signage near all doors and windows where people might smoke outside
- Make it clear in resident materials and with signage on site if there are designated smoking areas for residents</t>
    </r>
  </si>
  <si>
    <t xml:space="preserve">X </t>
  </si>
  <si>
    <t>Filtration</t>
  </si>
  <si>
    <r>
      <rPr>
        <rFont val="Helvetica Neue"/>
        <color rgb="FF000000"/>
        <sz val="12.0"/>
      </rPr>
      <t xml:space="preserve">Include HEPA filtration for mechanical equipment.
</t>
    </r>
    <r>
      <rPr>
        <rFont val="Helvetica Neue"/>
        <color rgb="FF000000"/>
        <sz val="12.0"/>
      </rPr>
      <t>- Building-wide and dwelling unit HVAC filters protect users against outdoor and recirculated pollutants
- Protects people with chemical and pollutant sensitivities or seasonal allergies
- Helps people with dog allergies cope with service dogs in a building</t>
    </r>
  </si>
  <si>
    <t>Low-VOC Materials - L1</t>
  </si>
  <si>
    <r>
      <rPr>
        <rFont val="Helvetica Neue"/>
        <color rgb="FF000000"/>
        <sz val="12.0"/>
      </rPr>
      <t xml:space="preserve">Use low- or no-VOC building materials (paints, adhesives, caulking, carpets, vinyl tile, linoleum, particle board, plywood, and/or engineered wood products). </t>
    </r>
    <r>
      <rPr>
        <rFont val="Helvetica Neue"/>
        <color rgb="FF000000"/>
        <sz val="12.0"/>
      </rPr>
      <t xml:space="preserve">
- Reduces environmental hazards to residents and visitors
- Many people with disabilities have other underlying health issues that are exacerbated by environmental chemicals
- Ensure that low or no-VOC products are durable (for example, some no-VOC paints are more susceptible to physical damage and do not adhere as well)
- VOC-containing materials emit toxic fumes from products or processes to form ozone, which may cause residents to have long-term health effects</t>
    </r>
  </si>
  <si>
    <t>Low-VOC Materials - L2</t>
  </si>
  <si>
    <r>
      <rPr>
        <rFont val="Helvetica Neue"/>
        <color rgb="FF000000"/>
        <sz val="12.0"/>
      </rPr>
      <t xml:space="preserve">Better VOC controls.
</t>
    </r>
    <r>
      <rPr>
        <rFont val="Helvetica Neue"/>
        <color rgb="FF000000"/>
        <sz val="12.0"/>
      </rPr>
      <t>- Use no-VOC materials in all the locations in L1 above
- Use low- and low-VOC materials for furniture and other FF&amp;E elements</t>
    </r>
  </si>
  <si>
    <t>Low-VOC Materials - L3</t>
  </si>
  <si>
    <r>
      <rPr>
        <rFont val="Helvetica Neue"/>
        <color rgb="FF000000"/>
        <sz val="12.0"/>
      </rPr>
      <t xml:space="preserve">Chemical-free areas.
</t>
    </r>
    <r>
      <rPr>
        <rFont val="Helvetica Neue"/>
        <color rgb="FF000000"/>
        <sz val="12.0"/>
      </rPr>
      <t>In addition to L1 and L2, designate lobby/common spaces as chemical/odor free zones
- Designate one or more floors, or an entire building, as chemical/odor-free
- Protects people with chemical sensitivities and provides cleaner air for everyone</t>
    </r>
  </si>
  <si>
    <t>Ceiling Fans</t>
  </si>
  <si>
    <r>
      <rPr>
        <rFont val="Helvetica Neue"/>
        <color rgb="FF000000"/>
        <sz val="12.0"/>
      </rPr>
      <t>Provide ceiling fans to augment air conditioning at indoor shared spaces, and at outdoor gathering spaces.</t>
    </r>
    <r>
      <rPr>
        <rFont val="Helvetica Neue"/>
        <color rgb="FF000000"/>
        <sz val="12.0"/>
      </rPr>
      <t xml:space="preserve">
- Benefits people with less ability to move around/get up, and people who may have unique temperature and comfort issues
- Mixes air to boost mechanical system’s effectiveness and efficiency
- In large spaces, provide localized control to increase comfort only in areas needed
- Increases comfort and airflow in selective areas - such as those near west-facing windows</t>
    </r>
  </si>
  <si>
    <t>HVAC Controls</t>
  </si>
  <si>
    <r>
      <rPr>
        <rFont val="Helvetica Neue"/>
        <color rgb="FF000000"/>
        <sz val="12.0"/>
      </rPr>
      <t xml:space="preserve">Mechanical system controls are broadly usable. 
</t>
    </r>
    <r>
      <rPr>
        <rFont val="Helvetica Neue"/>
        <color rgb="FF000000"/>
        <sz val="12.0"/>
      </rPr>
      <t>- Reference: BUILDING ELEMENTS - REACH
- Temperature controls can be programmed for different settings based on time of day (and optionally, by season as well)
- In rooms and spaces where occupants have control over temperature, controls follow a common conceptual model
- Thermostats are accessible for blind users (tactile buttons and braille, not touch screens) with audible feedback and/or connectivity through mobile apps</t>
    </r>
  </si>
  <si>
    <t>HVAC Controls - L2</t>
  </si>
  <si>
    <r>
      <rPr>
        <rFont val="Helvetica Neue"/>
        <color rgb="FF000000"/>
        <sz val="12.0"/>
      </rPr>
      <t xml:space="preserve">Mechanical system controls are more usable. 
</t>
    </r>
    <r>
      <rPr>
        <rFont val="Helvetica Neue"/>
        <color rgb="FF000000"/>
        <sz val="12.0"/>
      </rPr>
      <t>- Temperature settings and programming can be adjusted by remote control for more user flexibility and to overcome reach and manipulation issues around a thermostat on the wall or on the HVAC unit itself</t>
    </r>
  </si>
  <si>
    <t>Window Controls</t>
  </si>
  <si>
    <r>
      <rPr>
        <rFont val="Helvetica Neue"/>
        <color rgb="FF000000"/>
        <sz val="12.0"/>
      </rPr>
      <t xml:space="preserve">Operable windows are usable.
</t>
    </r>
    <r>
      <rPr>
        <rFont val="Helvetica Neue"/>
        <color rgb="FF000000"/>
        <sz val="12.0"/>
      </rPr>
      <t>- Operating mechanisms are within reach range. Reference: BUILDING ELEMENTS - REACH
- Surrounding space is designed for access to the window. Reference: DWELLING UNITS - WINDOW ACCESS
- Cranks and latches can be operated, and windows opened, with the palm of one hand, without grasping or twisting
- If unlatching and opening is one motion, ensure they are in the same direction, so that two hands are not required
- Horizontal sliders can be operated with maximum five-pound pressure within reach range, not just at the middle of the window
- Vertical sliders can be lifted with maximum five-pound pressure</t>
    </r>
  </si>
  <si>
    <t>3.4</t>
  </si>
  <si>
    <t>Building Components - Artificial Lighting</t>
  </si>
  <si>
    <t>Glare and Light Quality</t>
  </si>
  <si>
    <r>
      <rPr>
        <rFont val="Helvetica Neue"/>
        <color rgb="FF000000"/>
        <sz val="12.0"/>
      </rPr>
      <t>Artificial lighting is even, free from glare, and does not cast distracting shadows.</t>
    </r>
    <r>
      <rPr>
        <rFont val="Helvetica Neue"/>
        <color rgb="FF000000"/>
        <sz val="12.0"/>
      </rPr>
      <t xml:space="preserve">
- Glare inhibits lip reading
- Strong directional lighting on a ceiling creates glare and backlighting that can make lip reading difficult, especially when looking up at a taller speaker</t>
    </r>
  </si>
  <si>
    <t xml:space="preserve">Color Rendering Index </t>
  </si>
  <si>
    <r>
      <rPr>
        <rFont val="Helvetica Neue"/>
        <color rgb="FF000000"/>
        <sz val="12.0"/>
      </rPr>
      <t>Artificial lighting has a color rendering index of 90 or higher.</t>
    </r>
    <r>
      <rPr>
        <rFont val="Helvetica Neue"/>
        <color rgb="FF000000"/>
        <sz val="12.0"/>
      </rPr>
      <t xml:space="preserve">
- Creates a more natural-looking and comfortable indoor environment
- Colors read more accurately and more easily between artificially- and naturally-lit spaces</t>
    </r>
  </si>
  <si>
    <t>Lighting Levels</t>
  </si>
  <si>
    <r>
      <rPr>
        <rFont val="Helvetica Neue"/>
        <color rgb="FF000000"/>
        <sz val="12.0"/>
      </rPr>
      <t xml:space="preserve">Design lighting levels to be appropriate for the activity in a space.
</t>
    </r>
    <r>
      <rPr>
        <rFont val="Helvetica Neue"/>
        <color rgb="FF000000"/>
        <sz val="12.0"/>
      </rPr>
      <t>- Provide task or ceiling-mounted directional lighting where needed
- Provide task lighting in reading areas to minimize casting shadows on reading materials
- Design lighting appropriate for each activity that may occur in a multi-purpose room</t>
    </r>
  </si>
  <si>
    <t>Lighting Controls - L1</t>
  </si>
  <si>
    <t>Occupancy sensors with overrides control all common area artificial lighting.</t>
  </si>
  <si>
    <t>Lighting Controls - L2</t>
  </si>
  <si>
    <r>
      <rPr>
        <rFont val="Helvetica Neue"/>
        <color rgb="FF000000"/>
        <sz val="12.0"/>
      </rPr>
      <t xml:space="preserve">Common area lighting automatically dims based on the amount of daylight available.
</t>
    </r>
    <r>
      <rPr>
        <rFont val="Helvetica Neue"/>
        <color rgb="FF000000"/>
        <sz val="12.0"/>
      </rPr>
      <t>- Creates a more comfortable environment
- Include separate user-controllable task lighting
- Dimming should be continuous, not just at a few preset levels
- Rather than timers and seasonal settings, light sensors on mullions can be more responsive, changing interior lighting levels only when needed, such as when it’s cloudy or hazy
- Reduces energy needs</t>
    </r>
  </si>
  <si>
    <t>Switch Cover Plates</t>
  </si>
  <si>
    <r>
      <rPr>
        <rFont val="Helvetica Neue"/>
        <color rgb="FF000000"/>
        <sz val="12.0"/>
      </rPr>
      <t>Switch plates contrast noticeably in color from the surrounding wall. Differentiate color from non-user controls cover plates that may be used elsewhere in the room.</t>
    </r>
    <r>
      <rPr>
        <rFont val="Helvetica Neue"/>
        <color rgb="FF000000"/>
        <sz val="12.0"/>
      </rPr>
      <t xml:space="preserve">
- Easier to find for everyone, including those with low vision
- Select colors for visibility to people with different sorts of color blindness; minimum luminance contrast of 50 percent as well
- Cognitively more clear</t>
    </r>
  </si>
  <si>
    <t>Lighting Master Switch</t>
  </si>
  <si>
    <r>
      <rPr>
        <rFont val="Helvetica Neue"/>
        <color rgb="FF000000"/>
        <sz val="12.0"/>
      </rPr>
      <t>Lighting master switch: All rooms and spaces with multiple artificial lighting controls have a master switch control.</t>
    </r>
    <r>
      <rPr>
        <rFont val="Helvetica Neue"/>
        <color rgb="FF000000"/>
        <sz val="12.0"/>
      </rPr>
      <t xml:space="preserve">
- Allows easier control without having to go to different places in the room
- Cognitively more clear</t>
    </r>
  </si>
  <si>
    <t>3.5</t>
  </si>
  <si>
    <t>Building Components - Natural Lighting</t>
  </si>
  <si>
    <t>Daylighting - L1</t>
  </si>
  <si>
    <r>
      <rPr>
        <rFont val="Helvetica Neue"/>
        <color rgb="FF000000"/>
        <sz val="12.0"/>
      </rPr>
      <t>Lobby spaces should have direct access to natural light.</t>
    </r>
    <r>
      <rPr>
        <rFont val="Helvetica Neue"/>
        <color rgb="FF000000"/>
        <sz val="12.0"/>
      </rPr>
      <t xml:space="preserve">
- Connection to the outside environment increases comfort and well-being
- Include a direct line of sight to the vehicular pick-up area from the interior lobby to allow residents to wait indoors for rides
- Enhances orientation, and therefore wayfinding
- Saves energy</t>
    </r>
  </si>
  <si>
    <t>Daylighting - L2</t>
  </si>
  <si>
    <r>
      <rPr>
        <rFont val="Helvetica Neue"/>
        <color rgb="FF000000"/>
        <sz val="12.0"/>
      </rPr>
      <t>Locate community rooms where they can open to the outdoors and get natural light.</t>
    </r>
    <r>
      <rPr>
        <rFont val="Helvetica Neue"/>
        <color rgb="FF000000"/>
        <sz val="12.0"/>
      </rPr>
      <t xml:space="preserve">
- Encourages use and community-building
- Creates a more comfortable, calmer environment
- Provides opportunities for events to expand to outdoor spaces
- Connection to the outside environment increases comfort and well-being
- Enhances orientation, and therefore wayfinding</t>
    </r>
  </si>
  <si>
    <t>Daylighting - L3</t>
  </si>
  <si>
    <r>
      <rPr>
        <rFont val="Helvetica Neue"/>
        <color rgb="FF000000"/>
        <sz val="12.0"/>
      </rPr>
      <t xml:space="preserve">In addition to L2, all additional rooms and spaces (excluding storage and utility rooms) have access to natural light either directly or through an adjacent space.
</t>
    </r>
    <r>
      <rPr>
        <rFont val="Helvetica Neue"/>
        <color rgb="FF000000"/>
        <sz val="12.0"/>
      </rPr>
      <t>- Connection to the outside environment increases comfort and well-being.
- Enhances orientation, and therefore wayfinding</t>
    </r>
  </si>
  <si>
    <t>Managed Daylighting - L1</t>
  </si>
  <si>
    <t>All rooms and spaces with direct access to daylight have architectural features to manage the daylight (e.g. light shelves, clerestories, recessed skylights, etc.).
- Reduced glare increases lipreading communication
- Reduced glare enhances visibility and therefore wayfinding - especially for low-sighted people who may acclimate more slowly to changes in brightness between outside exterior and interior spaces
- Eliminating natural lighting overload increases thermal comfort by eliminating hot spots inside the building
- Controlling solar heat gain helps mechanical equipment run more efficiently</t>
  </si>
  <si>
    <t>Managed Daylighting - L2</t>
  </si>
  <si>
    <r>
      <rPr>
        <rFont val="Helvetica Neue"/>
        <color rgb="FF000000"/>
        <sz val="12.0"/>
      </rPr>
      <t xml:space="preserve">Window shades allow users to control the natural light.
</t>
    </r>
    <r>
      <rPr>
        <rFont val="Helvetica Neue"/>
        <color rgb="FF000000"/>
        <sz val="12.0"/>
      </rPr>
      <t>- Reference: THERMAL COMFORT - WINDOW CONTROLS</t>
    </r>
  </si>
  <si>
    <t>Window Design</t>
  </si>
  <si>
    <r>
      <rPr>
        <rFont val="Helvetica Neue"/>
        <color rgb="FF000000"/>
        <sz val="12.0"/>
      </rPr>
      <t xml:space="preserve">Windows have low sills.
</t>
    </r>
    <r>
      <rPr>
        <rFont val="Helvetica Neue"/>
        <color rgb="FF000000"/>
        <sz val="12.0"/>
      </rPr>
      <t>- Offers equal view experience to shorter or seated people
- Creates a stronger connection to the outdoors for all users</t>
    </r>
  </si>
  <si>
    <t>Window Location</t>
  </si>
  <si>
    <r>
      <rPr>
        <rFont val="Helvetica Neue"/>
        <color rgb="FF000000"/>
        <sz val="12.0"/>
      </rPr>
      <t>Locate windows at the ends of or at changes in direction of corridors.</t>
    </r>
    <r>
      <rPr>
        <rFont val="Helvetica Neue"/>
        <color rgb="FF000000"/>
        <sz val="12.0"/>
      </rPr>
      <t xml:space="preserve">
- Can assist in wayfinding
- Creates a sense of orientation (both to the outside in general and to the sun for time of day and direction, especially in a large building)
- Natural light creates a sense of well-being throughout the building
- Natural light helps to counter isolation
- Avoid shiny floor and wall surfaces that can create a glare problem in the corridor, which can be a detriment to wayfinding; diffuse the light with window treatments inside or outside if necessary</t>
    </r>
  </si>
  <si>
    <t>3.6</t>
  </si>
  <si>
    <t>Building Components - Doors</t>
  </si>
  <si>
    <t>Clearance Space</t>
  </si>
  <si>
    <r>
      <rPr>
        <rFont val="Helvetica Neue"/>
        <color rgb="FF000000"/>
        <sz val="12.0"/>
      </rPr>
      <t xml:space="preserve">Ensure clear space and safe navigation at entries.
</t>
    </r>
    <r>
      <rPr>
        <rFont val="Helvetica Neue"/>
        <color rgb="FF000000"/>
        <sz val="12.0"/>
      </rPr>
      <t>- Ensure that doors do not swing into a perpendicular path of travel - if they do, create an alcove or provide cane-detectable protection from impact
- Provide glass doors or an adjacent full-height view panel to improve visibility at entries; helpful for people with low vision and the deaf who might not hear someone approaching
- Specify fixed trash can locations outside the area of navigation at doors to ensure that conflicting trash cans do not get placed in navigation area by maintenance staff
- If designated near entries, design trash cans into specific enclosures to prevent maintenance staff and others from putting them in the required strike-side clearance</t>
    </r>
  </si>
  <si>
    <t>Door Visibility</t>
  </si>
  <si>
    <r>
      <rPr>
        <rFont val="Helvetica Neue"/>
        <color rgb="FF000000"/>
        <sz val="12.0"/>
      </rPr>
      <t xml:space="preserve">All doors or door frames visually contrast with the surrounding walls.
</t>
    </r>
    <r>
      <rPr>
        <rFont val="Helvetica Neue"/>
        <color rgb="FF000000"/>
        <sz val="12.0"/>
      </rPr>
      <t>- Easier identification by people with low vision
- Select colors for visibility to people with different sorts of color blindness; minimum luminance contrast of 50 percent as well
- Unique colors for visitor and resident doors vs. service or delivery doors assist in wayfinding and orientation
- Reference: BUILDING ELEMENTS - Doors - Glass</t>
    </r>
  </si>
  <si>
    <t>Swing Door Automation</t>
  </si>
  <si>
    <r>
      <rPr>
        <rFont val="Helvetica Neue"/>
        <color rgb="FF000000"/>
        <sz val="12.0"/>
      </rPr>
      <t xml:space="preserve">Where automatic swing door operators are provided, use vertical activator bars and more flexible operators.
</t>
    </r>
    <r>
      <rPr>
        <rFont val="Helvetica Neue"/>
        <color rgb="FF000000"/>
        <sz val="12.0"/>
      </rPr>
      <t>- Vertical activator bars:
   - Allow activation with wheelchair footrest, by someone's foot when their arms are occupied carrying something, or at any other height for flexibility and convenience
   - Cleaner and less institutional-looking than two buttons, can be freestanding, such as in front of a window, and can sometimes be combined in one bollard with building entry system keypads
- Flexible operators meet the following criteria:
   - Create no resistance when pushed manually (ideally operator reduces effort while still allowing a door to be opened quickly manually)
   - Have no resistance when there is a power outage and doors are used manually
   - Have a wide range of adjustability for opening times and speed
   - Can be mounted upside down on door when needed (such as when a storefront system header is not tall enough</t>
    </r>
  </si>
  <si>
    <t>Automatic Operator - L1</t>
  </si>
  <si>
    <r>
      <rPr>
        <rFont val="Helvetica Neue"/>
        <color rgb="FF000000"/>
        <sz val="12.0"/>
      </rPr>
      <t>In addition to providing automatic doors at building entrances used by residents (Reference: SITE - GATES &amp; EXTERIOR DOORS), also provide at common restrooms.</t>
    </r>
    <r>
      <rPr>
        <rFont val="Helvetica Neue"/>
        <color rgb="FF000000"/>
        <sz val="12.0"/>
      </rPr>
      <t xml:space="preserve">
- Meet the criteria of BUILDING ELEMENTS - DOORS / Swing Door Automation</t>
    </r>
  </si>
  <si>
    <t>Automatic Operator - L2</t>
  </si>
  <si>
    <t>In addition to L1, provide automatic doors at shared resident spaces and staff offices.</t>
  </si>
  <si>
    <t>Automatic Operator - L3</t>
  </si>
  <si>
    <r>
      <rPr>
        <rFont val="Helvetica Neue"/>
        <color rgb="FF000000"/>
        <sz val="12.0"/>
      </rPr>
      <t xml:space="preserve">Rather than swing doors, make doors at building entrances used by residents sliding doors.
</t>
    </r>
    <r>
      <rPr>
        <rFont val="Helvetica Neue"/>
        <color rgb="FF000000"/>
        <sz val="12.0"/>
      </rPr>
      <t>- Automatic operation by motion sensor from the interior and building access controls from the exterior. Reference: EXTERIOR-SECURITY / Access Controls
- Provides a usable opening width faster than swing doors
- Avoids congestion from multiple users at a time
- Avoids collisions between mobility devices or low-sighted people and the arc of swing doors
- For double doors, lets groups of people (especially when traveling in both directions at once) negotiate passage with less conflict/confusion</t>
    </r>
  </si>
  <si>
    <t>Door and Gate Rails</t>
  </si>
  <si>
    <r>
      <rPr>
        <rFont val="Helvetica Neue"/>
        <color rgb="FF000000"/>
        <sz val="12.0"/>
      </rPr>
      <t xml:space="preserve">High bottom rails.
</t>
    </r>
    <r>
      <rPr>
        <rFont val="Helvetica Neue"/>
        <color rgb="FF000000"/>
        <sz val="12.0"/>
      </rPr>
      <t>- Provide 12” rather than 10” smooth surface or kick plates at bottom of doors and gates for larger/taller electric wheelchairs - especially at custom gates</t>
    </r>
  </si>
  <si>
    <t>Glass Doors</t>
  </si>
  <si>
    <r>
      <rPr>
        <rFont val="Helvetica Neue"/>
        <color rgb="FF000000"/>
        <sz val="12.0"/>
      </rPr>
      <t>Use glass doors along a wayfinding path and into community spaces.</t>
    </r>
    <r>
      <rPr>
        <rFont val="Helvetica Neue"/>
        <color rgb="FF000000"/>
        <sz val="12.0"/>
      </rPr>
      <t xml:space="preserve">
- Assists visibility of the wayfinding path and general visual/cognitive orientation
- No frameless glass doors, which are less visible to people with low vision
- Reference: BUILDING ELEMENTS - DOORS / Door Visibility</t>
    </r>
  </si>
  <si>
    <t>3.7</t>
  </si>
  <si>
    <t>Building Components - FF&amp;E</t>
  </si>
  <si>
    <t>Area Rugs</t>
  </si>
  <si>
    <r>
      <rPr>
        <rFont val="Helvetica Neue"/>
        <color rgb="FF000000"/>
        <sz val="12.0"/>
      </rPr>
      <t>Avoid the use of unsecured area rugs.</t>
    </r>
    <r>
      <rPr>
        <rFont val="Helvetica Neue"/>
        <color rgb="FF000000"/>
        <sz val="12.0"/>
      </rPr>
      <t xml:space="preserve">
- Creates potential tripping hazards, especially for people who can't lift their feet, cane, walker, or crutches well
- Interferes with turning a wheelchair
- When used on carpeted floor, the ADA pile height is usually exceeded, making too soft a surface for mobility aids</t>
    </r>
  </si>
  <si>
    <t>Indoor Seating</t>
  </si>
  <si>
    <r>
      <rPr>
        <rFont val="Helvetica Neue"/>
        <color rgb="FF000000"/>
        <sz val="12.0"/>
      </rPr>
      <t xml:space="preserve">Specify a variety of seating types to provide a wide range of options for different needs and comfort levels.
</t>
    </r>
    <r>
      <rPr>
        <rFont val="Helvetica Neue"/>
        <color rgb="FF000000"/>
        <sz val="12.0"/>
      </rPr>
      <t>- Include seats with and without arms. Arms offer support for unstable torsos, reduce fatigue, and are useful for getting up and down, but chairs without arms can be easier for horizontal transfers to and from a wheelchair
- Include backrests on most seats for safety, support, and comfort
- Include seats of different heights in each location to provide options for tall and short people, or people who can't get up and down easily
- Include seats of different firmness - some people cannot get up from chairs, sofas, or other seats that are too soft, but many people cannot sit comfortably on hard seats for long periods
- Variety in seating design and types can foster different types of conversations and connections between residents
- Reference: INDOOR AIR QUALITY - LOW-VOC MATERIALS</t>
    </r>
  </si>
  <si>
    <t>Desk or Meeting Room Chairs</t>
  </si>
  <si>
    <r>
      <rPr>
        <rFont val="Helvetica Neue"/>
        <color rgb="FF000000"/>
        <sz val="12.0"/>
      </rPr>
      <t xml:space="preserve">Specify a variety of desk and meeting room chairs with and without wheels and arms.
</t>
    </r>
    <r>
      <rPr>
        <rFont val="Helvetica Neue"/>
        <color rgb="FF000000"/>
        <sz val="12.0"/>
      </rPr>
      <t>- Wheels make a chair easier to pull out from a desk or to position once seated, but can dangerously roll away from someone who is unsteady or transferring from a mobility device
- Include chairs with and without arms. Arms offer support for unstable torsos, reduce fatigue, and are useful for getting up and down, but chairs without arms can be easier for horizontal transfers to and from a wheelchair</t>
    </r>
  </si>
  <si>
    <t>Work Surfaces and Tables - L1</t>
  </si>
  <si>
    <r>
      <rPr>
        <rFont val="Helvetica Neue"/>
        <color rgb="FF000000"/>
        <sz val="12.0"/>
      </rPr>
      <t>Tables are easy to move, on locking wheels and/or are lightweight.</t>
    </r>
    <r>
      <rPr>
        <rFont val="Helvetica Neue"/>
        <color rgb="FF000000"/>
        <sz val="12.0"/>
      </rPr>
      <t xml:space="preserve">
- Allows easier repositioning to make space for larger mobility devices
- Allows easier repositioning for different types of group meetings or educational events</t>
    </r>
  </si>
  <si>
    <t>Work Surfaces and Tables - L2</t>
  </si>
  <si>
    <r>
      <rPr>
        <rFont val="Helvetica Neue"/>
        <color rgb="FF000000"/>
        <sz val="12.0"/>
      </rPr>
      <t>Provide electric user-adjustable desks and countertops.</t>
    </r>
    <r>
      <rPr>
        <rFont val="Helvetica Neue"/>
        <color rgb="FF000000"/>
        <sz val="12.0"/>
      </rPr>
      <t xml:space="preserve">
- Provides greater knee space for electric wheelchairs
- Increases flexibility for people with bad backs to use a range of ergonomic chairs or stools, or to stand
- Allows smaller people to lower the surface below standard desk height for easier use
- Should not require users to hold two buttons at once to adjust</t>
    </r>
  </si>
  <si>
    <t>Furniture Visibility</t>
  </si>
  <si>
    <r>
      <rPr>
        <rFont val="Helvetica Neue"/>
        <color rgb="FF000000"/>
        <sz val="12.0"/>
      </rPr>
      <t>Specify common space furniture that is easily seen and is movable.</t>
    </r>
    <r>
      <rPr>
        <rFont val="Helvetica Neue"/>
        <color rgb="FF000000"/>
        <sz val="12.0"/>
      </rPr>
      <t xml:space="preserve">
- Consider form, color, and value visibility against the flooring and other surrounding surfaces so that they do not become collision hazards
- Creates a less homogenous interior environment
- Movable furniture provides opportunities for different types and sizes of social interactions</t>
    </r>
  </si>
  <si>
    <t xml:space="preserve">Artwork in Building </t>
  </si>
  <si>
    <r>
      <rPr>
        <rFont val="Helvetica Neue"/>
        <color rgb="FF000000"/>
        <sz val="12.0"/>
      </rPr>
      <t>Include artwork in interior and exterior spaces.</t>
    </r>
    <r>
      <rPr>
        <rFont val="Helvetica Neue"/>
        <color rgb="FF000000"/>
        <sz val="12.0"/>
      </rPr>
      <t xml:space="preserve">
- Promotes a sense of welcome and home
- Can enhance wayfinding with strategic placement
- Artwork can be placed on walls and/or integrated as part of the graphic wayfinding strategy
- Ensure sculpture is cane-detectable and that wall-mounted pieces do not project more than 4" from the wall</t>
    </r>
  </si>
  <si>
    <t>3.8</t>
  </si>
  <si>
    <t>Building Components - Wayfinding</t>
  </si>
  <si>
    <t>Glazing Safety - L1</t>
  </si>
  <si>
    <r>
      <rPr>
        <rFont val="Helvetica Neue"/>
        <color rgb="FF000000"/>
        <sz val="12.0"/>
      </rPr>
      <t>Glass doors and windows that extend to the floor should have visible and and cane-detectable sills.</t>
    </r>
    <r>
      <rPr>
        <rFont val="Helvetica Neue"/>
        <color rgb="FF000000"/>
        <sz val="12.0"/>
      </rPr>
      <t xml:space="preserve">
- Glass wall systems with no delineation at the sill can be a hazard for everyone, especially low-vision people</t>
    </r>
  </si>
  <si>
    <t>Glazing Safety - L2</t>
  </si>
  <si>
    <r>
      <rPr>
        <rFont val="Helvetica Neue"/>
        <color rgb="FF000000"/>
        <sz val="12.0"/>
      </rPr>
      <t xml:space="preserve">Use safety decals on glazing with low sills.
</t>
    </r>
    <r>
      <rPr>
        <rFont val="Helvetica Neue"/>
        <color rgb="FF000000"/>
        <sz val="12.0"/>
      </rPr>
      <t>- In addition to L1, use decals on glazing less than 12 inches above the walking surface, use visible decals or patterns at median eye level as a visual identification/warning to benefit low vision or aging eyes</t>
    </r>
  </si>
  <si>
    <t>Differentiation of Spaces</t>
  </si>
  <si>
    <r>
      <rPr>
        <rFont val="Helvetica Neue"/>
        <color rgb="FF000000"/>
        <sz val="12.0"/>
      </rPr>
      <t xml:space="preserve">Interior wayﬁnding system differentiates primary routes, zones, or nodes using variations in ﬂooring, lighting, color, ceiling height, materials, and/or other architectural features.
</t>
    </r>
    <r>
      <rPr>
        <rFont val="Helvetica Neue"/>
        <color rgb="FF000000"/>
        <sz val="12.0"/>
      </rPr>
      <t>- Color-code or have unique materials for each floors' elevator lobbies for orientation
- Select colors for visibility to people with different sorts of color blindness; minimum luminance contrast of 50 percent as well
- Change color/contrast to delineate between floors and walls and between stair treads and risers to assist people with low vision
- Creates architectural reference points
- Creates zones with unique character
- Assists older adults with memory issues, people with cognitive impairments that affect orientation, and people who cannot read or understand signage</t>
    </r>
  </si>
  <si>
    <t>Interior Guide Strips - L1</t>
  </si>
  <si>
    <r>
      <rPr>
        <rFont val="Helvetica Neue"/>
        <color rgb="FF000000"/>
        <sz val="12.0"/>
      </rPr>
      <t xml:space="preserve">Interior wayﬁnding system delineates primary routes and destinations with guide strips that have a different color than the surrounding ﬂoor.
</t>
    </r>
    <r>
      <rPr>
        <rFont val="Helvetica Neue"/>
        <color rgb="FF000000"/>
        <sz val="12.0"/>
      </rPr>
      <t>- Provides a path for people with low vision to follow
- Grounds people who are easily disoriented
- Creates opportunities for easy directions for visitors to reach locations like a rental office, community room, etc
- Can also be achieved with baseboard colors
- Select colors for visibility to people with different sorts of color blindness; minimum luminance contrast of 50 percent as well</t>
    </r>
  </si>
  <si>
    <t>Interior Guide Strips - L2</t>
  </si>
  <si>
    <r>
      <rPr>
        <rFont val="Helvetica Neue"/>
        <color rgb="FF000000"/>
        <sz val="12.0"/>
      </rPr>
      <t xml:space="preserve">In addition to L1, interior guide strips are both colored and textured differently from the surrounding floor.
</t>
    </r>
    <r>
      <rPr>
        <rFont val="Helvetica Neue"/>
        <color rgb="FF000000"/>
        <sz val="12.0"/>
      </rPr>
      <t>- Adding a cane-detectable texture difference allows lower-sighted and blind people to use the guide strips
- Can create an architectural accent element for increased interest</t>
    </r>
  </si>
  <si>
    <t>Walking Surface Patterns</t>
  </si>
  <si>
    <r>
      <rPr>
        <rFont val="Helvetica Neue"/>
        <color rgb="FF000000"/>
        <sz val="12.0"/>
      </rPr>
      <t xml:space="preserve">Avoid confusing patterns on interior floor and exterior paving walking surfaces.
</t>
    </r>
    <r>
      <rPr>
        <rFont val="Helvetica Neue"/>
        <color rgb="FF000000"/>
        <sz val="12.0"/>
      </rPr>
      <t>- Carpets and flooring with busy visual patterns can be distracting for people with low vision and disorienting to people with cognitive differences
- Complex patterns can obscure tripping hazards, especially rocks, branches, etc. outside</t>
    </r>
  </si>
  <si>
    <t>Directional Signage - L1</t>
  </si>
  <si>
    <r>
      <rPr>
        <rFont val="Helvetica Neue"/>
        <color rgb="FF000000"/>
        <sz val="12.0"/>
      </rPr>
      <t xml:space="preserve">Design building directional signage to be clear and broadly usable.
</t>
    </r>
    <r>
      <rPr>
        <rFont val="Helvetica Neue"/>
        <color rgb="FF000000"/>
        <sz val="12.0"/>
      </rPr>
      <t>- Signage includes room name or use in addition to room numbers, in both raised text and braille
- Signs are high-contrast (light text on a dark field yields the least glare)
- Signs have pictograms for non-English speakers, children, and others who cannot read
- Coordinate signage for the site and the building to use a consistent set of pictograms. wording, font style, etc.
- Directional signage: Position to face the direction of approach at intersecting routes and include arrows with room number groups or other primary rooms and functions
- In-stair signage indicates the floor number and direction to exit clearly
- Reference: SITE - OVERALL DESIGN / SITE DIRECTIONAL SIGNAGE</t>
    </r>
  </si>
  <si>
    <t>Directional Signage - L2</t>
  </si>
  <si>
    <r>
      <rPr>
        <rFont val="Helvetica Neue"/>
        <color rgb="FF000000"/>
        <sz val="12.0"/>
      </rPr>
      <t xml:space="preserve">Use tactile building orientation / evacuation maps.
</t>
    </r>
    <r>
      <rPr>
        <rFont val="Helvetica Neue"/>
        <color rgb="FF000000"/>
        <sz val="12.0"/>
      </rPr>
      <t>- Tactile maps showing rooms and circulation spaces let people who are blind navigate spaces easier - can be 3D printed or built up. Locate at all primary entrances the primary access point to each ﬂoor, and all corridor intersections
- Consider having this available as printout for people to memorize/carry with them, especially if it contains evacuation information</t>
    </r>
  </si>
  <si>
    <t>Directional Signage - L3</t>
  </si>
  <si>
    <r>
      <rPr>
        <rFont val="Helvetica Neue"/>
        <color rgb="FF000000"/>
        <sz val="12.0"/>
      </rPr>
      <t xml:space="preserve">Augment signage with QR codes. 
</t>
    </r>
    <r>
      <rPr>
        <rFont val="Helvetica Neue"/>
        <color rgb="FF000000"/>
        <sz val="12.0"/>
      </rPr>
      <t>- Provides a link to additional online resources (information about the room, a link to get assistance or report a problem, etc.)</t>
    </r>
  </si>
  <si>
    <t>Acoustic Wayfinding</t>
  </si>
  <si>
    <r>
      <rPr>
        <rFont val="Helvetica Neue"/>
        <color rgb="FF000000"/>
        <sz val="12.0"/>
      </rPr>
      <t xml:space="preserve">Use wall and ceiling surface materials and ceiling heights to differentiate spaces.
</t>
    </r>
    <r>
      <rPr>
        <rFont val="Helvetica Neue"/>
        <color rgb="FF000000"/>
        <sz val="12.0"/>
      </rPr>
      <t>- Audible changes in the acoustic environment are a helpful guide for visually impaired people
- Ceiling heights can indicate different functions for visual orientation
- Circulation paths, atriums, or other large spaces can be articulated with spaces with different acoustic responses to indicate location (e.g.: corridor intersections, unit entries, sitting areas vs. circulation areas, etc.)</t>
    </r>
  </si>
  <si>
    <t>Wayfinding - Flooring</t>
  </si>
  <si>
    <r>
      <rPr>
        <rFont val="Helvetica Neue"/>
        <color rgb="FF000000"/>
        <sz val="12.0"/>
      </rPr>
      <t>Interior floor materials indicate transitions from one space to another, or alert people to entrances, stairs, or elevators.</t>
    </r>
    <r>
      <rPr>
        <rFont val="Helvetica Neue"/>
        <color rgb="FF000000"/>
        <sz val="12.0"/>
      </rPr>
      <t xml:space="preserve">
- Texture changes should be cane-detectable by individual with vision-related access needs.
- Select colors for visibility to people with different sorts of color blindness; minimum luminance contrast of 50 percent as well
- Baseboard or floor material border color changes in corridors can help with navigating the building's orientation.
- A varied and thoughtful flooring palette creates more clarity and a more interesting environment for everyone</t>
    </r>
  </si>
  <si>
    <t>Wayfinding - Lighting</t>
  </si>
  <si>
    <r>
      <rPr>
        <rFont val="Helvetica Neue"/>
        <color rgb="FF000000"/>
        <sz val="12.0"/>
      </rPr>
      <t>Use distinctive decorative lighting fixtures as landmarks.</t>
    </r>
    <r>
      <rPr>
        <rFont val="Helvetica Neue"/>
        <color rgb="FF000000"/>
        <sz val="12.0"/>
      </rPr>
      <t xml:space="preserve">
- Corridor ends and crossings to reduce disorientation
- At unit entries to differentiate from other doors
- A number of wall sconces indicating the floor you are on outside an elevator (for buildings with fewer floors)
- Use downlighting, uplighting, and wall sconces strategically in different parts of a corridor</t>
    </r>
  </si>
  <si>
    <t>Multilingual Communication - L1</t>
  </si>
  <si>
    <r>
      <rPr>
        <rFont val="Helvetica Neue"/>
        <color rgb="FF000000"/>
        <sz val="12.0"/>
      </rPr>
      <t>Multi Language Sign Communication.</t>
    </r>
    <r>
      <rPr>
        <rFont val="Helvetica Neue"/>
        <color rgb="FF000000"/>
        <sz val="12.0"/>
      </rPr>
      <t xml:space="preserve">
- Signage includes multiple languages based on highly used local languages</t>
    </r>
  </si>
  <si>
    <t>Multilingual Communication - L2</t>
  </si>
  <si>
    <r>
      <rPr>
        <rFont val="Helvetica Neue"/>
        <color rgb="FF000000"/>
        <sz val="12.0"/>
      </rPr>
      <t>American Sign Language (ASL) Hand Signs.</t>
    </r>
    <r>
      <rPr>
        <rFont val="Helvetica Neue"/>
        <color rgb="FF000000"/>
        <sz val="12.0"/>
      </rPr>
      <t xml:space="preserve">
- Signage includes illustrations of key words and places in ASL</t>
    </r>
  </si>
  <si>
    <t>3.9</t>
  </si>
  <si>
    <t>Building Components - Mailboxes</t>
  </si>
  <si>
    <t>Mailbox Shelter</t>
  </si>
  <si>
    <r>
      <rPr>
        <rFont val="Helvetica Neue"/>
        <color rgb="FF000000"/>
        <sz val="12.0"/>
      </rPr>
      <t xml:space="preserve">Provide weather protection at outdoor mailbox areas.
</t>
    </r>
    <r>
      <rPr>
        <rFont val="Helvetica Neue"/>
        <color rgb="FF000000"/>
        <sz val="12.0"/>
      </rPr>
      <t>- Protects everyone getting their mail from a central location, especially if they are moving more slowly
- Protects packages that might be left
- Protects management notice areas that often occur at mailboxes</t>
    </r>
  </si>
  <si>
    <t>Mailbox Counter</t>
  </si>
  <si>
    <r>
      <rPr>
        <rFont val="Helvetica Neue"/>
        <color rgb="FF000000"/>
        <sz val="12.0"/>
      </rPr>
      <t>Provide a counter at mailboxes.</t>
    </r>
    <r>
      <rPr>
        <rFont val="Helvetica Neue"/>
        <color rgb="FF000000"/>
        <sz val="12.0"/>
      </rPr>
      <t xml:space="preserve">
- Easier use for people with less dexterity
- More convenient for everyone
- Provide clear knee space under counter</t>
    </r>
  </si>
  <si>
    <t>4.0</t>
  </si>
  <si>
    <t>Interior Spaces - Overall Design</t>
  </si>
  <si>
    <t>Low Glare Materials</t>
  </si>
  <si>
    <r>
      <rPr>
        <rFont val="Helvetica Neue"/>
        <color rgb="FF000000"/>
        <sz val="12.0"/>
      </rPr>
      <t xml:space="preserve">Use wall and floor surfaces that are low glare.
</t>
    </r>
    <r>
      <rPr>
        <rFont val="Helvetica Neue"/>
        <color rgb="FF000000"/>
        <sz val="12.0"/>
      </rPr>
      <t>- Matte surfaces and medium-value surfaces are better for reducing glare
- Facilitates wayfinding for people with low vision
- Prevents uncomfortable conditions for lip reading and signing
- Results in lower-slip floors
- Protects against slipping when floors get wet</t>
    </r>
  </si>
  <si>
    <t>Activity Areas</t>
  </si>
  <si>
    <r>
      <rPr>
        <rFont val="Helvetica Neue"/>
        <color rgb="FF000000"/>
        <sz val="12.0"/>
      </rPr>
      <t>Provide shared social spaces for activities and interactions.</t>
    </r>
    <r>
      <rPr>
        <rFont val="Helvetica Neue"/>
        <color rgb="FF000000"/>
        <sz val="12.0"/>
      </rPr>
      <t xml:space="preserve">
- Sensory gardens, demonstration or shared-use kitchens, fitness areas, game/TV room, and similar spaces – that are thoughtful and intentional in their design - are important for resident mental and physical health
- Design shared spaces and their furnishings to be flexible and easily moved, to accommodate multiple uses that may develop over time
- These spaces are especially important in affordable housing and for residents with disabilities who have fewer options outside the project
- Locate close to staffed areas for residents who have experienced trauma to feel safer
- Staff help create a sense of community, build trust with and among residents, and facilitate relationships
- For furnishings, Reference: BUILDING COMPONENTS - FF&amp;E
- For outdoor spaces, Reference: SITE - GARDENS &amp; COURTYARDS</t>
    </r>
  </si>
  <si>
    <t>Staff Spaces</t>
  </si>
  <si>
    <r>
      <rPr>
        <rFont val="Helvetica Neue"/>
        <color rgb="FF000000"/>
        <sz val="12.0"/>
      </rPr>
      <t>Provide respite area(s) for staff outside their dwelling unit.</t>
    </r>
    <r>
      <rPr>
        <rFont val="Helvetica Neue"/>
        <color rgb="FF000000"/>
        <sz val="12.0"/>
      </rPr>
      <t xml:space="preserve">
- Improves their performance and helps to prevent burnout/exhaustion
- Include natural light and air, connection to nature</t>
    </r>
  </si>
  <si>
    <t>Assistance Signage</t>
  </si>
  <si>
    <r>
      <rPr>
        <rFont val="Helvetica Neue"/>
        <color rgb="FF000000"/>
        <sz val="12.0"/>
      </rPr>
      <t xml:space="preserve">Use signage to alert people that support is available.
</t>
    </r>
    <r>
      <rPr>
        <rFont val="Helvetica Neue"/>
        <color rgb="FF000000"/>
        <sz val="12.0"/>
      </rPr>
      <t>- "Need something? Just ask.” signs in common rooms. Sets a positive tone, lets everyone know there is support available from building staff
- Fosters a collaborative atmosphere
- Include phone number and QR code to make it easy to contact staff</t>
    </r>
  </si>
  <si>
    <t xml:space="preserve">Slip Resistance Floor Finishes </t>
  </si>
  <si>
    <r>
      <rPr>
        <rFont val="Helvetica Neue"/>
        <color rgb="FF000000"/>
        <sz val="12.0"/>
      </rPr>
      <t>Specify slip-resistant floors, especially at building entrances.</t>
    </r>
    <r>
      <rPr>
        <rFont val="Helvetica Neue"/>
        <color rgb="FF000000"/>
        <sz val="12.0"/>
      </rPr>
      <t xml:space="preserve">
- Floors should have a DCOF (Dynamic Coefficient Of Friction) rating appropriate for their use, slope (such as ramps), and exposure to water, soap, and cleaning fluids
- Use recessed walk-off mats instead of temporary roll-out mats, which can create tripping hazards
- Reduces tracking outdoor pollutants, mud, etc. into indoor spaces
- Avoid sisal or other mats that can ‘pull’ wheeled traffic at a 45° angle</t>
    </r>
  </si>
  <si>
    <t>4.1</t>
  </si>
  <si>
    <t>Interior Spaces - Lobbies &amp; Horizontal Circulation</t>
  </si>
  <si>
    <t>Building Notifications - L1</t>
  </si>
  <si>
    <r>
      <rPr>
        <rFont val="Helvetica Neue"/>
        <color rgb="FF000000"/>
        <sz val="12.0"/>
      </rPr>
      <t>Make video screen displays for resident notifications broadly usable.</t>
    </r>
    <r>
      <rPr>
        <rFont val="Helvetica Neue"/>
        <color rgb="FF000000"/>
        <sz val="12.0"/>
      </rPr>
      <t xml:space="preserve">
- Applies to lobbies, gyms, common rooms, or similar
- Design visual on screen content to use larger print
- Use dark-on-light backgrounds when possible to counteract the glare of lights on a dark-background screen
- Avoid audio content that can create background noise, making conversations, hearing, and audio wayfinding for the blind more difficult
- When audio content is needed, always accompany with closed captions or text with the same information
- Avoid content with flashing lights or swirling visual patterns, which can trigger seizures for people with epilepsy</t>
    </r>
  </si>
  <si>
    <t>Building Notifications - L2</t>
  </si>
  <si>
    <r>
      <rPr>
        <rFont val="Helvetica Neue"/>
        <color rgb="FF000000"/>
        <sz val="12.0"/>
      </rPr>
      <t xml:space="preserve">More Flexible Displays: Alternate delivery.
</t>
    </r>
    <r>
      <rPr>
        <rFont val="Helvetica Neue"/>
        <color rgb="FF000000"/>
        <sz val="12.0"/>
      </rPr>
      <t>- Create a way that blind/low vision people can receive the same information via an app or website
- Additional benefit of people not having to be in the space to see announcements</t>
    </r>
  </si>
  <si>
    <t>Circulation Design</t>
  </si>
  <si>
    <r>
      <rPr>
        <rFont val="Helvetica Neue"/>
        <color rgb="FF000000"/>
        <sz val="12.0"/>
      </rPr>
      <t xml:space="preserve">Use curves or obtuse angles to smooth circulation.
</t>
    </r>
    <r>
      <rPr>
        <rFont val="Helvetica Neue"/>
        <color rgb="FF000000"/>
        <sz val="12.0"/>
      </rPr>
      <t>- Curves reflect the natural, comfortable flow of wheeled traffic
- Obtuse angles are easier to navigate for mobility devices and help to avoid collisions for mobility devices, the blind, and people who cannot hear approaching traffic at 90-degree corners
- Helps create a graceful, less rigid environment that promotes well-being
- Improves wayfinding by introducing landmarks and recognizable, unique forms</t>
    </r>
  </si>
  <si>
    <t>Lobby and Large Space Acoustics</t>
  </si>
  <si>
    <r>
      <rPr>
        <rFont val="Helvetica Neue"/>
        <color rgb="FF000000"/>
        <sz val="12.0"/>
      </rPr>
      <t>Minimize acoustic reverberation with materials and geometry of spaces.</t>
    </r>
    <r>
      <rPr>
        <rFont val="Helvetica Neue"/>
        <color rgb="FF000000"/>
        <sz val="12.0"/>
      </rPr>
      <t xml:space="preserve">
- Helps everyone have a better entry lobby interaction experience
- Aids communication for those with hearing aids and cochlear implants that can overload in noisy spaces
- Aids the blind with auditory orientation
- Reference: BUILDING ELEMENTS - ACOUSTIC WAYFINDING</t>
    </r>
  </si>
  <si>
    <t>Usable Corridors - L1</t>
  </si>
  <si>
    <r>
      <rPr>
        <rFont val="Helvetica Neue"/>
        <color rgb="FF000000"/>
        <sz val="12.0"/>
      </rPr>
      <t>Incorporate wide corridors.</t>
    </r>
    <r>
      <rPr>
        <rFont val="Helvetica Neue"/>
        <color rgb="FF000000"/>
        <sz val="12.0"/>
      </rPr>
      <t xml:space="preserve">
- 72" minimum width to allow two mobility devices to pass each other or go side-by-side in a conversation, and to allow easier passage for support animals
- Corridors can reduce to 60" minimum width for a maximum of 48" before widening to 72" for at least 72", or at a dead-end corridor of not more than 20 feet in length
- Gives space for cane sweep navigation for someone who is blind
- Creates a sense of openness and comfort for all residents
- Enhances unit entry door privacy
- Facilitates signing by the deaf</t>
    </r>
  </si>
  <si>
    <t>Usable Corridors - L2</t>
  </si>
  <si>
    <r>
      <rPr>
        <rFont val="Helvetica Neue"/>
        <color rgb="FF000000"/>
        <sz val="12.0"/>
      </rPr>
      <t>Wider corridors.</t>
    </r>
    <r>
      <rPr>
        <rFont val="Helvetica Neue"/>
        <color rgb="FF000000"/>
        <sz val="12.0"/>
      </rPr>
      <t xml:space="preserve">
- More than half of corridors are 78" or more in width</t>
    </r>
  </si>
  <si>
    <t>Corridor Handrails - L1</t>
  </si>
  <si>
    <r>
      <rPr>
        <rFont val="Helvetica Neue"/>
        <color rgb="FF000000"/>
        <sz val="12.0"/>
      </rPr>
      <t>Handrail on one side of the corridor.</t>
    </r>
    <r>
      <rPr>
        <rFont val="Helvetica Neue"/>
        <color rgb="FF000000"/>
        <sz val="12.0"/>
      </rPr>
      <t xml:space="preserve">
- Helps people with ambulatory disabilities travel further, more safely
- Acts as guide rail for people with low vision
- Consider antimicrobial finish</t>
    </r>
  </si>
  <si>
    <t>Corridor Handrails - L2</t>
  </si>
  <si>
    <r>
      <rPr>
        <rFont val="Helvetica Neue"/>
        <color rgb="FF000000"/>
        <sz val="12.0"/>
      </rPr>
      <t>In addition to L1, install handrail on both sides of the corridor.</t>
    </r>
    <r>
      <rPr>
        <rFont val="Helvetica Neue"/>
        <color rgb="FF000000"/>
        <sz val="12.0"/>
      </rPr>
      <t xml:space="preserve">
- Helps people with one-sided dominance better than a single handrail
- Better as a guide rail than a handrail only on one side</t>
    </r>
  </si>
  <si>
    <t>Lobby Entry Counter - L1</t>
  </si>
  <si>
    <r>
      <rPr>
        <rFont val="Helvetica Neue"/>
        <color rgb="FF000000"/>
        <sz val="12.0"/>
      </rPr>
      <t xml:space="preserve">Lobby entry counters are accessible.
</t>
    </r>
    <r>
      <rPr>
        <rFont val="Helvetica Neue"/>
        <color rgb="FF000000"/>
        <sz val="12.0"/>
      </rPr>
      <t>- If counters are one level, they should be low for the most flexible use from both sides
- For larger counters where a high portion is desired for easier standing use, the low portion should be the primary counter
- Design a location for computer screens that does not block the open use of the counter
- Provide contrast between counter tops and faces for people with low vision</t>
    </r>
  </si>
  <si>
    <t>Lobby Entry Counter - L2</t>
  </si>
  <si>
    <r>
      <rPr>
        <rFont val="Helvetica Neue"/>
        <color rgb="FF000000"/>
        <sz val="12.0"/>
      </rPr>
      <t>Lobby counter allows forward approach.</t>
    </r>
    <r>
      <rPr>
        <rFont val="Helvetica Neue"/>
        <color rgb="FF000000"/>
        <sz val="12.0"/>
      </rPr>
      <t xml:space="preserve">
- Provide knee and toe clearance for a forward approach on both sides
- Allows a face-to-face conversation, easier writing or other interactions for someone using a wheelchair and for a seated staff member
- Ensure areas that are open for knee and toe clearance have cane-detectable end panels or legs</t>
    </r>
  </si>
  <si>
    <t xml:space="preserve">Lean Rails </t>
  </si>
  <si>
    <r>
      <rPr>
        <rFont val="Helvetica Neue"/>
        <color rgb="FF000000"/>
        <sz val="12.0"/>
      </rPr>
      <t xml:space="preserve">Lean rails in circulation areas.
</t>
    </r>
    <r>
      <rPr>
        <rFont val="Helvetica Neue"/>
        <color rgb="FF000000"/>
        <sz val="12.0"/>
      </rPr>
      <t>- Helpful in lobbies or entry porches where people are awaiting a ride
- Beneficial for older adults with mobility impairments or general stamina limitations</t>
    </r>
  </si>
  <si>
    <t>4.2</t>
  </si>
  <si>
    <t>Interior Spaces - Vertical Circulation</t>
  </si>
  <si>
    <t>Usable Stairs</t>
  </si>
  <si>
    <r>
      <rPr>
        <rFont val="Helvetica Neue"/>
        <color rgb="FF000000"/>
        <sz val="12.0"/>
      </rPr>
      <t>Stairs are designed for safety and ease of use (incorporate ramps rather than stairs whenever possible).</t>
    </r>
    <r>
      <rPr>
        <rFont val="Helvetica Neue"/>
        <color rgb="FF000000"/>
        <sz val="12.0"/>
      </rPr>
      <t xml:space="preserve">
- Stairs have no fewer than 3 risers, to prevent tripping
- Stairs other than emergency egress stairs have no more than 11 risers, for easier use and less distance to fall in an accident
- All stair treads have a code-complying contrasting stripe at every nosing. Use photoluminescent stipes when possible for additional safety in emergencies
- Stairs wider than 78 inches have at least one additional handrail
- All stairs have a cane-detectable tactile walking surface indicator at the top of every run</t>
    </r>
  </si>
  <si>
    <t>Stair Evacuation Chairs</t>
  </si>
  <si>
    <r>
      <rPr>
        <rFont val="Helvetica Neue"/>
        <color rgb="FF000000"/>
        <sz val="12.0"/>
      </rPr>
      <t xml:space="preserve">Provide evacuation chairs in stairways.
</t>
    </r>
    <r>
      <rPr>
        <rFont val="Helvetica Neue"/>
        <color rgb="FF000000"/>
        <sz val="12.0"/>
      </rPr>
      <t>- Provides a safe way for people with mobility limitations to be rolled down the stairs by other occupants in the case of an emergency, rather than being forced to wait for rescue personnel in a stairway while other occupants exit the building
- Coordinate with code requirements for chairs to avoid blocking exiting width, and provide space for people with mobility devices to await assistance with evacuation chairs</t>
    </r>
  </si>
  <si>
    <t>Convenient Ramps</t>
  </si>
  <si>
    <r>
      <rPr>
        <rFont val="Helvetica Neue"/>
        <color rgb="FF000000"/>
        <sz val="12.0"/>
      </rPr>
      <t>Ramps are designed for broad usability and comfort.</t>
    </r>
    <r>
      <rPr>
        <rFont val="Helvetica Neue"/>
        <color rgb="FF000000"/>
        <sz val="12.0"/>
      </rPr>
      <t xml:space="preserve">
- Use ramps instead of stairs whenever possible
- Design ramps to be the full width of the corridor or walkways at top and bottom
- Ramps connecting vertical level changes of over 6 inches are 1:15 slope or less (vs. 1:12 for ADA)</t>
    </r>
  </si>
  <si>
    <t>Dual Handrails</t>
  </si>
  <si>
    <r>
      <rPr>
        <rFont val="Helvetica Neue"/>
        <color rgb="FF000000"/>
        <sz val="12.0"/>
      </rPr>
      <t>Stairs and ramps have high and low handrails.</t>
    </r>
    <r>
      <rPr>
        <rFont val="Helvetica Neue"/>
        <color rgb="FF000000"/>
        <sz val="12.0"/>
      </rPr>
      <t xml:space="preserve">
- One handrail at 36” and another at 30” above the nosing
- Provides safety for children and shorter adults
- For ramps, someone in a wheelchair can slow their descent or pull themselves up the ramp more easily with better leverage than pushing a wheelchair wheel</t>
    </r>
  </si>
  <si>
    <t>Handrail Design</t>
  </si>
  <si>
    <r>
      <rPr>
        <rFont val="Helvetica Neue"/>
        <color rgb="FF000000"/>
        <sz val="12.0"/>
      </rPr>
      <t>Handrails should be designed for better use and safety.</t>
    </r>
    <r>
      <rPr>
        <rFont val="Helvetica Neue"/>
        <color rgb="FF000000"/>
        <sz val="12.0"/>
      </rPr>
      <t xml:space="preserve">
- Handrail extensions should extend 6 inches more than required by code, to provide greater stability for people leaning heavily on them to pull up the stairs or reach forward for sufficient stability when stepping down
- Ends of handrails should return to the wall or floor/ground, not wrap back on themselves, creating a potential impact hazard that is not easily cane-detectable
- Avoid gaps of more than 1.5 inches between handrails and walls to prevent arms sliding into the space as someone falls, and to facilitate using the wall as a stabilizer for the forearm
- Select colors that are discernable form the wall behind for people with different sorts of color blindness; minimum luminance contrast of 50 percent as well
</t>
    </r>
  </si>
  <si>
    <t>Tactile Handrails</t>
  </si>
  <si>
    <r>
      <rPr>
        <rFont val="Helvetica Neue"/>
        <color rgb="FF000000"/>
        <sz val="12.0"/>
      </rPr>
      <t xml:space="preserve">All stairways and ramps have tactile information on lower and upper handrails.
</t>
    </r>
    <r>
      <rPr>
        <rFont val="Helvetica Neue"/>
        <color rgb="FF000000"/>
        <sz val="12.0"/>
      </rPr>
      <t>- Tactile letters and Braille indicating floor (L1, L2, etc.) and shall match the designations used in the elevator
- Tactile direction arrow</t>
    </r>
  </si>
  <si>
    <t>Elevator Foot Controls</t>
  </si>
  <si>
    <r>
      <rPr>
        <rFont val="Helvetica Neue"/>
        <color rgb="FF000000"/>
        <sz val="12.0"/>
      </rPr>
      <t xml:space="preserve">Provide foot-level controls inside and outside.
</t>
    </r>
    <r>
      <rPr>
        <rFont val="Helvetica Neue"/>
        <color rgb="FF000000"/>
        <sz val="12.0"/>
      </rPr>
      <t>- Low-mounted paddle-type buttons can be activated with the foot or a wheelchair footrest
- Avoids the need for positioning a mobility device at the floor buttons inside, where someone else is often naturally standing
- Convenient option for people whose hands are full
- More hygienic for all people to avoid touching buttons with their hands
- Provides options for people who are short, with low dexterity or no fingers, or who cannot see the small regular buttons easily</t>
    </r>
  </si>
  <si>
    <t>Elevator Interior Buttons</t>
  </si>
  <si>
    <r>
      <rPr>
        <rFont val="Helvetica Neue"/>
        <color rgb="FF000000"/>
        <sz val="12.0"/>
      </rPr>
      <t xml:space="preserve">Include descriptive elevator buttons.
</t>
    </r>
    <r>
      <rPr>
        <rFont val="Helvetica Neue"/>
        <color rgb="FF000000"/>
        <sz val="12.0"/>
      </rPr>
      <t>- In addition to the floor number, include entire words, such as "parking," "lobby," or "roof garden," for example</t>
    </r>
  </si>
  <si>
    <t>Elevator Usability</t>
  </si>
  <si>
    <r>
      <rPr>
        <rFont val="Helvetica Neue"/>
        <color rgb="FF000000"/>
        <sz val="12.0"/>
      </rPr>
      <t>Specify door timing and audible feedback for better usability.</t>
    </r>
    <r>
      <rPr>
        <rFont val="Helvetica Neue"/>
        <color rgb="FF000000"/>
        <sz val="12.0"/>
      </rPr>
      <t xml:space="preserve">
- Voice feedback states direction traveling and floor reached
- Benefits low-sight and blind passengers
- Provides more clarity for everyone
- Set door-close timing to 10 seconds to allow people with mobility devices or service animals to enter/exit before it starts closing</t>
    </r>
  </si>
  <si>
    <t>Elevator Design - L1</t>
  </si>
  <si>
    <r>
      <rPr>
        <rFont val="Helvetica Neue"/>
        <color rgb="FF000000"/>
        <sz val="12.0"/>
      </rPr>
      <t xml:space="preserve">Provide at least one cab that is larger than the standard “gurney elevator” size.
</t>
    </r>
    <r>
      <rPr>
        <rFont val="Helvetica Neue"/>
        <color rgb="FF000000"/>
        <sz val="12.0"/>
      </rPr>
      <t>- Allows someone with a larger electric wheelchair or scooter to turn around and face the door if other people are in the elevator, rather than back out
- Allows two people in wheelchairs or scooters to use the elevator together</t>
    </r>
  </si>
  <si>
    <t>Elevator Design - L2</t>
  </si>
  <si>
    <t>Elevators have doors on both ends and controls positioned to allow people to use the elevator without turning around inside.</t>
  </si>
  <si>
    <t>Elevator Emergency Evacuation Use</t>
  </si>
  <si>
    <r>
      <rPr>
        <rFont val="Helvetica Neue"/>
        <color rgb="FF000000"/>
        <sz val="12.0"/>
      </rPr>
      <t xml:space="preserve">Provide backup power and meet fire department requirements that allow elevator to be used for emergency evacuation.
</t>
    </r>
    <r>
      <rPr>
        <rFont val="Helvetica Neue"/>
        <color rgb="FF000000"/>
        <sz val="12.0"/>
      </rPr>
      <t>- Avoids people in wheelchairs from being stuck in an Area of Refuge in a stairway in case of an emergency
- Especially important in buildings with a higher percentage of people with disabilities, making fire department-assisted evacuation more difficult and slower
- Coordinate with local codes to provide appropriate signage inside and outside the elevator that indicates it's availability in emergencies</t>
    </r>
  </si>
  <si>
    <t>Elevator Security</t>
  </si>
  <si>
    <t>All elevators with security access controls (e.g., swipe card, key fob, biometrics, etc.) allow ﬂoor selection before and after authorization, and provide clear feedback when access is not authorized.</t>
  </si>
  <si>
    <t>Full-Story Ramp</t>
  </si>
  <si>
    <r>
      <rPr>
        <rFont val="Helvetica Neue"/>
        <color rgb="FF000000"/>
        <sz val="12.0"/>
      </rPr>
      <t xml:space="preserve">Provide a full-story ramp for accessing and emergency exit from the second floor.
</t>
    </r>
    <r>
      <rPr>
        <rFont val="Helvetica Neue"/>
        <color rgb="FF000000"/>
        <sz val="12.0"/>
      </rPr>
      <t>- Can also be an exterior ramp if interior space is not available</t>
    </r>
  </si>
  <si>
    <t>4.3</t>
  </si>
  <si>
    <t xml:space="preserve">R </t>
  </si>
  <si>
    <t>Interior Spaces - Common Rooms &amp; Offices</t>
  </si>
  <si>
    <t>Shared Kitchen Appliances - L1</t>
  </si>
  <si>
    <r>
      <rPr>
        <rFont val="Helvetica Neue"/>
        <color rgb="FF000000"/>
        <sz val="12.0"/>
      </rPr>
      <t xml:space="preserve">Use safe and accessible appliances for shared kitchens.
</t>
    </r>
    <r>
      <rPr>
        <rFont val="Helvetica Neue"/>
        <color rgb="FF000000"/>
        <sz val="12.0"/>
      </rPr>
      <t>- Specify induction ranges/cooktops. The glass surface does not heat up as much as an electric cooktop, and turns off when a pot is removed, and avoids the potential hazard of an open gas flame. Helpful when children are around and for people with autism and others who experience forgetfulness and inability to recognize problems
- Use shorter refrigerators with top freezers to optimize reach and usability
- If a dishwasher is provided, specify an ADA-height one to fit under a 34 inch high countertop (confirm locally whether NSF certification is required)
- Provide extra space around all appliances for a wheelchair rider and walking person to use the space together (Reference: BUILDING COMPONENTS - SPACE &amp; REACH/Floor Space)
- Use range hoods that can be wired to have a remote-located switch installed on the face of an adjacent base cabinet, providing the same controls (multi-speed fan, dimming) as on the hood itself, since range hood controls are not reachable. Confirm with manufacturer that variable controls can be remote even if the hood is labeled “ADA"
- Use range hoods with curved corners for greater safety, especially for low-sighted and taller people
- No microwave/hood combo units over the range; they are out of reach of many people</t>
    </r>
  </si>
  <si>
    <t>Shared Kitchen Appliances - L2</t>
  </si>
  <si>
    <r>
      <rPr>
        <rFont val="Helvetica Neue"/>
        <color theme="1"/>
        <sz val="12.0"/>
      </rPr>
      <t>In addition to L1, use a separate cooktop and wall oven rather than a combined range.</t>
    </r>
    <r>
      <rPr>
        <rFont val="Helvetica Neue"/>
        <color theme="1"/>
        <sz val="12.0"/>
      </rPr>
      <t xml:space="preserve">
- Allows the oven to be mounted higher for easier use for everyone, with less stooping to reach food, and allows safer, more stable reach from a seated position.
- Side-swinging oven doors can make for even safer approach and access for everyone.</t>
    </r>
  </si>
  <si>
    <t>Microwave Drawer</t>
  </si>
  <si>
    <r>
      <rPr>
        <rFont val="Helvetica Neue"/>
        <color rgb="FF000000"/>
        <sz val="12.0"/>
      </rPr>
      <t>When microwaves are built in, specify a drawer-type unit.</t>
    </r>
    <r>
      <rPr>
        <rFont val="Helvetica Neue"/>
        <color rgb="FF000000"/>
        <sz val="12.0"/>
      </rPr>
      <t xml:space="preserve">
- Easier to lift food out of for a wider range of users
- Easier to see in and stir from a seated position
- Doesn't require removal of food from oven for stirring, adding ingredients</t>
    </r>
  </si>
  <si>
    <t>Shared Kitchen Sinks</t>
  </si>
  <si>
    <r>
      <rPr>
        <rFont val="Helvetica Neue"/>
        <color rgb="FF000000"/>
        <sz val="12.0"/>
      </rPr>
      <t xml:space="preserve">Specify sinks for broad usability.
</t>
    </r>
    <r>
      <rPr>
        <rFont val="Helvetica Neue"/>
        <color rgb="FF000000"/>
        <sz val="12.0"/>
      </rPr>
      <t>- Specify single bowl sinks for easier use for larger pots and by people with less dexterity
- Stainless steel sinks should be coated or protected to provide protection from heat for a seated person who might not be able to feel that the bottom is hot
- Specify shallow sinks to increase knee clearance. Reference: BUILDING ELEMENTS - SPACE AND REACH
- Specify sinks with drains in the rear to optimize knee space
- Avoid garbage disposals (when possible), which reduce knee space. Use grid drains instead to prevent clogged drains
- Use undermount sinks to avoid buildup of water around a top-mount sink rim, which gets the sleeves of seated and shorter users wet as they reach across the sink and surrounding countertop, and allow easier cleanup by wiping down countertops into the sink. They also avoid the sink rim being higher than an ADA-height countertop in which they are installed</t>
    </r>
  </si>
  <si>
    <t>Shared Kitchen Faucets - L1</t>
  </si>
  <si>
    <r>
      <rPr>
        <rFont val="Helvetica Neue"/>
        <color rgb="FF000000"/>
        <sz val="12.0"/>
      </rPr>
      <t xml:space="preserve">Specify usable faucets.
</t>
    </r>
    <r>
      <rPr>
        <rFont val="Helvetica Neue"/>
        <color rgb="FF000000"/>
        <sz val="12.0"/>
      </rPr>
      <t>- Use gooseneck faucets to get water stream closer to user and minimize forward reach
- Provide pull-out spray for more flexibility and easier cleanup
- Use levers that are easy to control for people with less dexterity
- Select longer levers that require less reach over the sink</t>
    </r>
  </si>
  <si>
    <t>Shared Kitchen Faucets - L2</t>
  </si>
  <si>
    <r>
      <rPr>
        <rFont val="Helvetica Neue"/>
        <color rgb="FF000000"/>
        <sz val="12.0"/>
      </rPr>
      <t xml:space="preserve">Improved faucet usability: Specify hands-free (sensor-activated) faucets.
</t>
    </r>
    <r>
      <rPr>
        <rFont val="Helvetica Neue"/>
        <color rgb="FF000000"/>
        <sz val="12.0"/>
      </rPr>
      <t>- Does not require reach for users
- More hygienic
- Easier one-handed use</t>
    </r>
  </si>
  <si>
    <t>Shared Kitchen Faucets - L3</t>
  </si>
  <si>
    <r>
      <rPr>
        <rFont val="Helvetica Neue"/>
        <color rgb="FF000000"/>
        <sz val="12.0"/>
      </rPr>
      <t xml:space="preserve">Improved faucet placement: Locate to the side of the bowl.
</t>
    </r>
    <r>
      <rPr>
        <rFont val="Helvetica Neue"/>
        <color rgb="FF000000"/>
        <sz val="12.0"/>
      </rPr>
      <t>- A faucet to the side of the bowl (as is done in many classroom and art sinks) to make reach and use even easier</t>
    </r>
  </si>
  <si>
    <t>Community Room Hearing System - L1</t>
  </si>
  <si>
    <r>
      <rPr>
        <rFont val="Helvetica Neue"/>
        <color rgb="FF000000"/>
        <sz val="12.0"/>
      </rPr>
      <t xml:space="preserve">Provide Assistive Listening System (ALS) for people with or without hearing aides.
</t>
    </r>
    <r>
      <rPr>
        <rFont val="Helvetica Neue"/>
        <color rgb="FF000000"/>
        <sz val="12.0"/>
      </rPr>
      <t>- When the speaker wears a mic, these allow people with hearing loss to receive amplified sound via their hearing aid or headphones, without interference from background noise
- Examples are FM systems, Inductive Loop systems, and Infrared Systems</t>
    </r>
  </si>
  <si>
    <t>Community Room Hearing System - L2</t>
  </si>
  <si>
    <r>
      <rPr>
        <rFont val="Helvetica Neue"/>
        <color rgb="FF000000"/>
        <sz val="12.0"/>
      </rPr>
      <t xml:space="preserve">Use a Sound Field System for greater flexibility and less user equipment.
</t>
    </r>
    <r>
      <rPr>
        <rFont val="Helvetica Neue"/>
        <color rgb="FF000000"/>
        <sz val="12.0"/>
      </rPr>
      <t>- Loudspeakers located throughout larger rooms amplify the speaker’s voice or an A/V feed
- Boosts comprehension and reduces effort required to hear for people of all hearing abilities
- Lessens fatigue for presenter to need to speak up - especially for long presentations
- In addition to ALS system used for those with more severe hearing loss
- For those with mild to moderate hearing loss, Sound Field offers an improved hearing experience without a headset with possibly hard-to-use small controls</t>
    </r>
  </si>
  <si>
    <t>Laundry Rooms</t>
  </si>
  <si>
    <r>
      <rPr>
        <rFont val="Helvetica Neue"/>
        <color rgb="FF000000"/>
        <sz val="12.0"/>
      </rPr>
      <t xml:space="preserve">Create usable shared laundry rooms.
</t>
    </r>
    <r>
      <rPr>
        <rFont val="Helvetica Neue"/>
        <color rgb="FF000000"/>
        <sz val="12.0"/>
      </rPr>
      <t>- Specify front-load and front-control washers and dryers for more usability
- Raise washers and dryers up on platforms to increase reach for wheelchair riders and to prevent uncomfortable stopping by taller users (ensure reach heights to controls are not exceeded when machines are raised up)
- Plan washer and dryer wall connections so that the washing machine is on the left and dryer on the right, which facilitates moving clothing from one machine to the other
- Provide minimum 36 inch-wide surface for folding clothes at 34 inches high with knee space below for forward use
- Provide min. 60 inch maneuvering space from face of front-loading machines to wall or other element to allow space for a mobility device and another person to use the space together
- Coordinate opening direction of laundry equipment with direction of user approach and clearances
- Include seating for use while folding or waiting for a load to complete (Reference: BUILDING COMPONENTS - FF&amp;E/Indoor Seating)
- Reference: BUILDING ELEMENTS: SPACE AND REACH for reach height, maneuvering space, and folding surface
- Reference: DWELLING UNITS - DETAILS / Washer &amp; Dryer
- Reference: OPERATIONS &amp; AMENITIES - GENERAL / Laundry Equipment for controls</t>
    </r>
  </si>
  <si>
    <t>4.4</t>
  </si>
  <si>
    <t>Interior Spaces - Common Restrooms</t>
  </si>
  <si>
    <t>Common Area Restrooms</t>
  </si>
  <si>
    <r>
      <rPr>
        <rFont val="Helvetica Neue"/>
        <color rgb="FF000000"/>
        <sz val="12.0"/>
      </rPr>
      <t>Provide a common-area restroom.</t>
    </r>
    <r>
      <rPr>
        <rFont val="Helvetica Neue"/>
        <color rgb="FF000000"/>
        <sz val="12.0"/>
      </rPr>
      <t xml:space="preserve">
- Convenient for visitors
- Allows residents to maintain the privacy of their dwelling unit bathrooms
- When located near lobby or community spaces, offers a more convenient alternative for residents to avoid returning to their dwelling units, especially residents with reduced mobility</t>
    </r>
  </si>
  <si>
    <t>Single-Occupancy Restrooms</t>
  </si>
  <si>
    <r>
      <rPr>
        <rFont val="Helvetica Neue"/>
        <color rgb="FF000000"/>
        <sz val="12.0"/>
      </rPr>
      <t>When common-use restrooms are provided, make them single-occupancy and gender-neutral / unisex.</t>
    </r>
    <r>
      <rPr>
        <rFont val="Helvetica Neue"/>
        <color rgb="FF000000"/>
        <sz val="12.0"/>
      </rPr>
      <t xml:space="preserve">
- Creates a non-binary restroom option for everyone
- Provides an option for person with a disability of one gender and an assistant of another
- Offers privacy for people uncomfortable sharing a restroom with others
- Provides more space for larger mobility devices and for accompaniment by an assistant
- Allows better use by families
- For those with OCD, it can benefit them by having personal space to place things and keep away from touching the floor or the toilet, versus a stall in a multi-user restroom</t>
    </r>
  </si>
  <si>
    <t>Adult Changing Room</t>
  </si>
  <si>
    <r>
      <rPr>
        <rFont val="Helvetica Neue"/>
        <color rgb="FF000000"/>
        <sz val="12.0"/>
      </rPr>
      <t xml:space="preserve">Make one common-use restroom an Adult Changing Room.
</t>
    </r>
    <r>
      <rPr>
        <rFont val="Helvetica Neue"/>
        <color rgb="FF000000"/>
        <sz val="12.0"/>
      </rPr>
      <t>- Allows space for someone with an attendant to safely perform personal care, which can otherwise keep people homebound
- Doubles as single-occupancy restroom for other people who need more space</t>
    </r>
  </si>
  <si>
    <t>Restroom Doors</t>
  </si>
  <si>
    <r>
      <rPr>
        <rFont val="Helvetica Neue"/>
        <color rgb="FF000000"/>
        <sz val="12.0"/>
      </rPr>
      <t>Design restrooms to have out-swing doors.</t>
    </r>
    <r>
      <rPr>
        <rFont val="Helvetica Neue"/>
        <color rgb="FF000000"/>
        <sz val="12.0"/>
      </rPr>
      <t xml:space="preserve">
- More hygienic to not have to grab a handle
- Arrange restrooms so that outswing doors do not swing into a path of travel</t>
    </r>
  </si>
  <si>
    <t>Plumbing - Faucets</t>
  </si>
  <si>
    <r>
      <rPr>
        <rFont val="Helvetica Neue"/>
        <color rgb="FF000000"/>
        <sz val="12.0"/>
      </rPr>
      <t>Automatic, touch-free faucets and soap dispensers.</t>
    </r>
    <r>
      <rPr>
        <rFont val="Helvetica Neue"/>
        <color rgb="FF000000"/>
        <sz val="12.0"/>
      </rPr>
      <t xml:space="preserve">
- Easier for users with low dexterity or only one hand
- More comfortable for users with hygiene concerns, and more hygienic for everyone
- More convenient for everyone</t>
    </r>
  </si>
  <si>
    <t>Plumbing - Sinks</t>
  </si>
  <si>
    <r>
      <rPr>
        <rFont val="Helvetica Neue"/>
        <color rgb="FF000000"/>
        <sz val="12.0"/>
      </rPr>
      <t>Specify wall-hung sinks with more accessible drains.</t>
    </r>
    <r>
      <rPr>
        <rFont val="Helvetica Neue"/>
        <color rgb="FF000000"/>
        <sz val="12.0"/>
      </rPr>
      <t xml:space="preserve">
- Wall-hung sinks avoid flat countertops that accumulate water and wet the sleeves of shorter or wheelchair-riding users as they reach across to the faucet
- Drains toward the rear of the basin provide more knee space and comfort for wheelchair riders
- Specify bottle traps when possible to further increase knee space</t>
    </r>
  </si>
  <si>
    <t>Plumbing - Toilets</t>
  </si>
  <si>
    <r>
      <rPr>
        <rFont val="Helvetica Neue"/>
        <color rgb="FF000000"/>
        <sz val="12.0"/>
      </rPr>
      <t xml:space="preserve">Specify toilets that are more usable.
</t>
    </r>
    <r>
      <rPr>
        <rFont val="Helvetica Neue"/>
        <color rgb="FF000000"/>
        <sz val="12.0"/>
      </rPr>
      <t>- Seats: Specify elongated seats - they work better and are more comfortable for a range of big and small people
- Seat covers: Mount seat covers where there is clear floor area - not over the toilet (Reference: BUILDING COMPONENTS: SPACE &amp; REACH / FLOOR SPACE)
- Seat operation: Coordinate flush valve, toilet depth, seat location, and grab bar location to confirm seat cover can open all the way and stay open
- Avoid automatic flush sensors; they are easily activated unintentionally (by slow-moving people, the blind, someone transferring from a mobility device, etc.) flushing the paper seat cover away repeatedly, and can be disturbing to some people when they flush spontaneously
- Valve location: Ensure manual valves are on the side of the toilet away from the wall to make them reachable
- Valve effort: Avoid push-button valves - even young people with dexterity problems or rheumatoid arthritis can have trouble with these
- Valve operation: Lever flush valves are easiest to use, and can be bi-directional (up for a half flush, down for full flush) to save water
- Depending on population, consider bariatric toilets where appropriate</t>
    </r>
  </si>
  <si>
    <t xml:space="preserve">Restroom Toiletries </t>
  </si>
  <si>
    <r>
      <rPr>
        <rFont val="Helvetica Neue"/>
        <color rgb="FF000000"/>
        <sz val="12.0"/>
      </rPr>
      <t>All restrooms contain personal hygiene supplies and/or dispensers.</t>
    </r>
    <r>
      <rPr>
        <rFont val="Helvetica Neue"/>
        <color rgb="FF000000"/>
        <sz val="12.0"/>
      </rPr>
      <t xml:space="preserve">  
- could be tiered with secondary tiers providing free hygienic products including sanitary napkins  </t>
    </r>
  </si>
  <si>
    <t xml:space="preserve"> X</t>
  </si>
  <si>
    <t>Stored Shared Lift Mechanism</t>
  </si>
  <si>
    <r>
      <rPr>
        <rFont val="Helvetica Neue"/>
        <color rgb="FF000000"/>
        <sz val="12.0"/>
      </rPr>
      <t xml:space="preserve">Residents have access to one free mobile shared "Hoyer Lift" stored within building and organized for use by all residents who require this accommodation.
</t>
    </r>
    <r>
      <rPr>
        <rFont val="Helvetica Neue"/>
        <color rgb="FF000000"/>
        <sz val="12.0"/>
      </rPr>
      <t xml:space="preserve">- Provides flexibility for residents and visitors who are not able to transfer themselves
- Prevents caregiver injuries 
- Reduces cost of acquiring multiple lifts for individual residents </t>
    </r>
  </si>
  <si>
    <t xml:space="preserve">Hazardous Waste Disposal Bin </t>
  </si>
  <si>
    <r>
      <rPr>
        <rFont val="Helvetica Neue"/>
        <color rgb="FF000000"/>
        <sz val="12.0"/>
      </rPr>
      <t xml:space="preserve">Include a wall-mounted disposal bin in restrooms for hazardous waste. 
</t>
    </r>
    <r>
      <rPr>
        <rFont val="Helvetica Neue"/>
        <color rgb="FF000000"/>
        <sz val="12.0"/>
      </rPr>
      <t>- Provides a safe disposal spot for individuals who self-inject to manage chronic illnesses
- Include a shelf to allow for occupants to place medication and other necessary items while injecting</t>
    </r>
  </si>
  <si>
    <t>Mirrors</t>
  </si>
  <si>
    <r>
      <rPr>
        <rFont val="Helvetica Neue"/>
        <color rgb="FF000000"/>
        <sz val="12.0"/>
      </rPr>
      <t xml:space="preserve">Provide mirror options.
</t>
    </r>
    <r>
      <rPr>
        <rFont val="Helvetica Neue"/>
        <color rgb="FF000000"/>
        <sz val="12.0"/>
      </rPr>
      <t>- Bring mirrors behind sinks down as low as possible to allow seated or shorter people to see more of themselves than a code-implying mirror with the bottom at 40 inches AFF
- Provide at least one full-length mirror per restroom
- Allows everyone to check themselves fully - especially seated or shorter people who are served less well than standing people at sink mirrors
- Allows people with low vision to approach the mirror closely (locate well outside of the door swing area)</t>
    </r>
  </si>
  <si>
    <t>Restroom Storage</t>
  </si>
  <si>
    <r>
      <rPr>
        <rFont val="Helvetica Neue"/>
        <color rgb="FF000000"/>
        <sz val="12.0"/>
      </rPr>
      <t xml:space="preserve">Incorporate built-in storage for extra supplies in restrooms.
</t>
    </r>
    <r>
      <rPr>
        <rFont val="Helvetica Neue"/>
        <color rgb="FF000000"/>
        <sz val="12.0"/>
      </rPr>
      <t>- Avoids Maintenance adding cabinets, tables, or storage in the room that block passage or create a collision hazard for the blind
- Provides at-hand extra supplies whenever users need them</t>
    </r>
  </si>
  <si>
    <t>Paper Towel Dispenser</t>
  </si>
  <si>
    <r>
      <rPr>
        <rFont val="Helvetica Neue"/>
        <color rgb="FF000000"/>
        <sz val="12.0"/>
      </rPr>
      <t>Include touch-free dispenser (gravity or electric, no cranks, levers, etc.) with a fully- or semi-recessed waste bin next to the restroom main door.</t>
    </r>
    <r>
      <rPr>
        <rFont val="Helvetica Neue"/>
        <color rgb="FF000000"/>
        <sz val="12.0"/>
      </rPr>
      <t xml:space="preserve">
- Allows people to open the door with a paper towel and dispose of it in the same place
- Without this, building maintenance will place a freestanding trash can at the door, blocking the required strike-side clearance
- Even if air hand dryers are provided, people may still need paper towels</t>
    </r>
  </si>
  <si>
    <t>Air Hand Dryers</t>
  </si>
  <si>
    <r>
      <rPr>
        <rFont val="Helvetica Neue"/>
        <color rgb="FF000000"/>
        <sz val="12.0"/>
      </rPr>
      <t xml:space="preserve">If specifying air hand dryers, make them usable and quiet.
</t>
    </r>
    <r>
      <rPr>
        <rFont val="Helvetica Neue"/>
        <color rgb="FF000000"/>
        <sz val="12.0"/>
      </rPr>
      <t>- Use dryers that do not require a shorter or seated person to reach into them
- Specify quieter ones, since some people can be overwhelmed by the noise
- Locate dryers close to sinks to avoid wet floors, and so that someone can reach them without repositioning their mobility aid with wet hands
- Use dryers integrated into faucets if possible, which keeps floors dryer and safer (verify that manufacturer-supplied signage is clear and accessible, as operation is not always obvious)
- Provide recessed paper towel dispenser/disposal near door for people to use for opening the door</t>
    </r>
  </si>
  <si>
    <t>4.5</t>
  </si>
  <si>
    <t>Interior Space - Trash &amp; Recycling Rooms</t>
  </si>
  <si>
    <t>Accessible Trash Chute Doors</t>
  </si>
  <si>
    <r>
      <rPr>
        <rFont val="Helvetica Neue"/>
        <color rgb="FF000000"/>
        <sz val="12.0"/>
      </rPr>
      <t xml:space="preserve">When used, trash chute doors are electrically operated.
</t>
    </r>
    <r>
      <rPr>
        <rFont val="Helvetica Neue"/>
        <color rgb="FF000000"/>
        <sz val="12.0"/>
      </rPr>
      <t>- A button opens the door, which is often heavy and difficult to operate
- Allows single-handed disposal of trash and recycling
- Use a vertical push bar actuator rather than a single button, if compatible with the door mechanism
- A second press closes the door (if that function is available form the manufacturer) to minimize odor infiltration into the trash room</t>
    </r>
  </si>
  <si>
    <t>Accessible Dumpsters</t>
  </si>
  <si>
    <r>
      <rPr>
        <rFont val="Helvetica Neue"/>
        <color rgb="FF000000"/>
        <sz val="12.0"/>
      </rPr>
      <t xml:space="preserve">Provide a raised approach to dumpsters.
</t>
    </r>
    <r>
      <rPr>
        <rFont val="Helvetica Neue"/>
        <color rgb="FF000000"/>
        <sz val="12.0"/>
      </rPr>
      <t>- A raised walking surface adjacent to trash and recycling dumpsters provides seated or smaller people with a lower edge over which to lift their refuse
- Limits the likelihood of people missing the high edge of a dumpster and having refuse fall on the walking area
- Allows maintenance staff to see in and monitor more easily whether incorrect items are thrown in different bins</t>
    </r>
  </si>
  <si>
    <t>5.0</t>
  </si>
  <si>
    <t>Dwelling Units - Overall Design</t>
  </si>
  <si>
    <t>Mixed Unit Types</t>
  </si>
  <si>
    <r>
      <rPr>
        <rFont val="Helvetica Neue"/>
        <color rgb="FF000000"/>
        <sz val="12.0"/>
      </rPr>
      <t xml:space="preserve">Provide a range of unit types.
</t>
    </r>
    <r>
      <rPr>
        <rFont val="Helvetica Neue"/>
        <color rgb="FF000000"/>
        <sz val="12.0"/>
      </rPr>
      <t>- Includes studios through multi-bedroom units
- Creates options for people of different family types, live-in assistants, and living structures</t>
    </r>
  </si>
  <si>
    <t>Mixed Unit Orientations</t>
  </si>
  <si>
    <r>
      <rPr>
        <rFont val="Helvetica Neue"/>
        <color rgb="FF000000"/>
        <sz val="12.0"/>
      </rPr>
      <t>Provide both left- and right-hand dwelling units.</t>
    </r>
    <r>
      <rPr>
        <rFont val="Helvetica Neue"/>
        <color rgb="FF000000"/>
        <sz val="12.0"/>
      </rPr>
      <t xml:space="preserve">
- People have different dominant sides, preferences, and abilities for transfers to and from toilets and tubs, using controls and cooking in kitchens, or similar, so a variety of unit orientations should be made available to provide choices for residents when more than one unit is available for rent</t>
    </r>
  </si>
  <si>
    <t>Unit Types - Adaptability</t>
  </si>
  <si>
    <r>
      <rPr>
        <rFont val="Helvetica Neue"/>
        <color rgb="FF000000"/>
        <sz val="12.0"/>
      </rPr>
      <t>All units meet the following requirements for adaptability:</t>
    </r>
    <r>
      <rPr>
        <rFont val="Helvetica Neue"/>
        <color rgb="FF000000"/>
        <sz val="12.0"/>
      </rPr>
      <t xml:space="preserve">
- Meet the ADA 809.2 requirements for accessible routes, as well as FHA and other applicable local and state building code accessibility requirements
- Provide in-wall backing is provided for grab bars in bathrooms at toilets, tubs and showers, whether or not grab bars are actually installed
- Make any cabinets installed under all bathroom or kitchen sinks removable without the use of special tools, to enable a forward approach (reference: DWELLING UNITS - KITCHENS/Cabinet Usability)</t>
    </r>
  </si>
  <si>
    <t>Unit Types - Units for Better Mobility - L1</t>
  </si>
  <si>
    <r>
      <rPr>
        <rFont val="Helvetica Neue"/>
        <color rgb="FF000000"/>
        <sz val="12.0"/>
      </rPr>
      <t>10% or more of the project's dwelling units meet the following:</t>
    </r>
    <r>
      <rPr>
        <rFont val="Helvetica Neue"/>
        <color rgb="FF000000"/>
        <sz val="12.0"/>
      </rPr>
      <t xml:space="preserve">
- Kitchens meet the requirements of ADA 809.4
- Toilet rooms and bathrooms meet the requirements of ADA 809.4
- Offers better accommodations for the needs of people using mobility devices</t>
    </r>
  </si>
  <si>
    <t>Unit Types - Units for Better Mobility - L2</t>
  </si>
  <si>
    <r>
      <rPr>
        <rFont val="Helvetica Neue"/>
        <color rgb="FF000000"/>
        <sz val="12.0"/>
      </rPr>
      <t>30% or more dwelling units meet the requirements of L1 above.</t>
    </r>
    <r>
      <rPr>
        <rFont val="Helvetica Neue"/>
        <color rgb="FF000000"/>
        <sz val="12.0"/>
      </rPr>
      <t xml:space="preserve">
- Higher percentage of mobility-oriented units increases the likelihood that a tenant or visitor with a mobility device will be able to maneuver through the dwelling unit, use the bathroom safely, and use the kitchen</t>
    </r>
  </si>
  <si>
    <t>Unit Types - Units for Better Mobility - L3</t>
  </si>
  <si>
    <r>
      <rPr>
        <rFont val="Helvetica Neue"/>
        <color rgb="FF000000"/>
        <sz val="12.0"/>
      </rPr>
      <t>50% or more of dwelling units meet the requirements of L1 above.</t>
    </r>
    <r>
      <rPr>
        <rFont val="Helvetica Neue"/>
        <color rgb="FF000000"/>
        <sz val="12.0"/>
      </rPr>
      <t xml:space="preserve">
- Higher percentage of mobility-oriented units increases the likelihood that a tenant or visitor with a mobility device will be able to maneuver through the dwelling unit, use the bathroom safely, and use the kitchen</t>
    </r>
  </si>
  <si>
    <t>Bathroom Count</t>
  </si>
  <si>
    <r>
      <rPr>
        <rFont val="Helvetica Neue"/>
        <color rgb="FF000000"/>
        <sz val="12.0"/>
      </rPr>
      <t>2-Bedroom units have 1.5 baths.</t>
    </r>
    <r>
      <rPr>
        <rFont val="Helvetica Neue"/>
        <color rgb="FF000000"/>
        <sz val="12.0"/>
      </rPr>
      <t xml:space="preserve">
- Half bath allows for resident/caregiver privacy</t>
    </r>
  </si>
  <si>
    <t>Navigable Floor Plans</t>
  </si>
  <si>
    <r>
      <rPr>
        <rFont val="Helvetica Neue"/>
        <color rgb="FF000000"/>
        <sz val="12.0"/>
      </rPr>
      <t xml:space="preserve">Lay out dwelling units to ensure navigability.
</t>
    </r>
    <r>
      <rPr>
        <rFont val="Helvetica Neue"/>
        <color rgb="FF000000"/>
        <sz val="12.0"/>
      </rPr>
      <t>- Especially in small units, ensure that standard-size beds and furniture will not prevent wheelchair maneuverability
- An open interior design provides better natural light, enhancing well being for everyone
- Exploring this early in the design process can help determine placement of closets, windows, or similar, to yield a more usable unit
- Avoid placing protruding mechanical equipment under windows that impair reach and reduce leverage for opening windows
- Layout realistic furniture options that do not require furniture below windows - especially at bedrooms with egress windows
- Consider navigation of unit with a ceiling-mounted Hoyer-type lift, or ceiling reinforcement for future lifts if populations warrant it.
- Reference: DWELLING UNITS - OVERALL DESIGN / Hallway Width</t>
    </r>
  </si>
  <si>
    <t>Single-Story Units</t>
  </si>
  <si>
    <r>
      <rPr>
        <rFont val="Helvetica Neue"/>
        <color rgb="FF000000"/>
        <sz val="12.0"/>
      </rPr>
      <t xml:space="preserve">If site topography or local parking requirements dictate it, a maximum of 25% of all units may be multi-story dwelling units or dwelling units that are not served by elevators, but must meet the following requirements.
</t>
    </r>
    <r>
      <rPr>
        <rFont val="Helvetica Neue"/>
        <color rgb="FF000000"/>
        <sz val="12.0"/>
      </rPr>
      <t>- The kitchen, one full bathroom, the living space, and at least one bedroom on an accessible floor level with the main entry
- Allows a resident unable to use stairs the use of more functions
- Creates visitability for family, friends, and other guests</t>
    </r>
  </si>
  <si>
    <t>Kitchen Layout - L1</t>
  </si>
  <si>
    <r>
      <rPr>
        <rFont val="Helvetica Neue"/>
        <color rgb="FF000000"/>
        <sz val="12.0"/>
      </rPr>
      <t>Use L-shaped or straight-run kitchens rather than galley or U-shaped kitchens.</t>
    </r>
    <r>
      <rPr>
        <rFont val="Helvetica Neue"/>
        <color rgb="FF000000"/>
        <sz val="12.0"/>
      </rPr>
      <t xml:space="preserve">
- There is more flexibility for positioning a dining table and using that table as an additional wheelchair-accessible prep area
- Seated prep is better for people with difficulty standing for long periods
- Two or more people can use the kitchen more easily at once
- Two people with mobility devices can navigate around each other
- Dishwasher and range doors, when open, do not prevent entrance/exit as they do with galley and U-shaped layouts</t>
    </r>
  </si>
  <si>
    <t>Kitchen Layout - L2</t>
  </si>
  <si>
    <r>
      <rPr>
        <rFont val="Helvetica Neue"/>
        <color rgb="FF000000"/>
        <sz val="12.0"/>
      </rPr>
      <t xml:space="preserve">Galley or U-shaped kitchens provide minimum 60 inches between cabinet faces or cabinets and projecting appliance faces.
</t>
    </r>
    <r>
      <rPr>
        <rFont val="Helvetica Neue"/>
        <color rgb="FF000000"/>
        <sz val="12.0"/>
      </rPr>
      <t>- Allows better turning space
- Allows use by an more than one person - including one in a mobility device</t>
    </r>
  </si>
  <si>
    <t>Hallway Width - L1</t>
  </si>
  <si>
    <r>
      <rPr>
        <rFont val="Helvetica Neue"/>
        <color rgb="FF000000"/>
        <sz val="12.0"/>
      </rPr>
      <t>Hallways are minimum 42 inches wide.</t>
    </r>
    <r>
      <rPr>
        <rFont val="Helvetica Neue"/>
        <color rgb="FF000000"/>
        <sz val="12.0"/>
      </rPr>
      <t xml:space="preserve">
- Allows easier turns through doors perpendicular to the hallway for people with mobility devices vs. standard 36 inch hallways
- 90-degree turns into bedrooms and bathrooms off a hallway is difficult without scraping door and wall surfaces</t>
    </r>
  </si>
  <si>
    <t>Hallway Width - L2</t>
  </si>
  <si>
    <r>
      <rPr>
        <rFont val="Helvetica Neue"/>
        <color rgb="FF000000"/>
        <sz val="12.0"/>
      </rPr>
      <t>Hallways inside dwelling units are minimum 48 inches wide.</t>
    </r>
    <r>
      <rPr>
        <rFont val="Helvetica Neue"/>
        <color rgb="FF000000"/>
        <sz val="12.0"/>
      </rPr>
      <t xml:space="preserve">
- Accommodates larger mobility devices and scooters</t>
    </r>
  </si>
  <si>
    <t>Window Access</t>
  </si>
  <si>
    <r>
      <rPr>
        <rFont val="Helvetica Neue"/>
        <color rgb="FF000000"/>
        <sz val="12.0"/>
      </rPr>
      <t xml:space="preserve">Lay out dwelling units to allow access to windows and window coverings.
</t>
    </r>
    <r>
      <rPr>
        <rFont val="Helvetica Neue"/>
        <color rgb="FF000000"/>
        <sz val="12.0"/>
      </rPr>
      <t>- Avoid placing protruding mechanical equipment under windows that impair reach and reduce leverage for opening windows
- Layout realistic furniture options that don't require furniture below windows - especially at bedrooms with egress windows</t>
    </r>
  </si>
  <si>
    <t>5.1</t>
  </si>
  <si>
    <t>Dwelling Units - Details</t>
  </si>
  <si>
    <t>Flooring Materials</t>
  </si>
  <si>
    <r>
      <rPr>
        <rFont val="Helvetica Neue"/>
        <color rgb="FF000000"/>
        <sz val="12.0"/>
      </rPr>
      <t>Use hard surfaces rather than carpet.</t>
    </r>
    <r>
      <rPr>
        <rFont val="Helvetica Neue"/>
        <color rgb="FF000000"/>
        <sz val="12.0"/>
      </rPr>
      <t xml:space="preserve">
- Easier to clean
- Harbors fewer allergens - better for immunocompromised people
- More durable - do not need to change between each lease</t>
    </r>
  </si>
  <si>
    <t xml:space="preserve">Window Controls </t>
  </si>
  <si>
    <r>
      <rPr>
        <rFont val="Helvetica Neue"/>
        <color rgb="FF000000"/>
        <sz val="12.0"/>
      </rPr>
      <t>- Ensure window treatments have controls that come down to maximum 44 inches high.</t>
    </r>
    <r>
      <rPr>
        <rFont val="Helvetica Neue"/>
        <color rgb="FF000000"/>
        <sz val="12.0"/>
      </rPr>
      <t xml:space="preserve">
- Specify windows with mechanisms that meet ADA requirements for controls, and ensure there are no secondary latches mounted high, which is the case with many casement windows</t>
    </r>
  </si>
  <si>
    <t>Window Security</t>
  </si>
  <si>
    <r>
      <rPr>
        <rFont val="Helvetica Neue"/>
        <color rgb="FF000000"/>
        <sz val="12.0"/>
      </rPr>
      <t xml:space="preserve">Install bars or other security measures on first-floor dwelling unit windows and exterior glass doors.
</t>
    </r>
    <r>
      <rPr>
        <rFont val="Helvetica Neue"/>
        <color rgb="FF000000"/>
        <sz val="12.0"/>
      </rPr>
      <t>- Provides a more secure environment, especially in complexes that are unfenced or more susceptible to intrusion
- Must comply with fire regulations for emergency egress and fire department ingress</t>
    </r>
  </si>
  <si>
    <t>Kitchen &amp; Bathroom faucets</t>
  </si>
  <si>
    <r>
      <rPr>
        <rFont val="Helvetica Neue"/>
        <color rgb="FF000000"/>
        <sz val="12.0"/>
      </rPr>
      <t>Faucets are to have a single lever for temperature and water flow control.</t>
    </r>
    <r>
      <rPr>
        <rFont val="Helvetica Neue"/>
        <color rgb="FF000000"/>
        <sz val="12.0"/>
      </rPr>
      <t xml:space="preserve">
- Use levers that are easy to control for people with less dexterity
- Select longer levers that require less reach over the sink
- Longer spouts bring the water closer to the user</t>
    </r>
  </si>
  <si>
    <t>Balcony</t>
  </si>
  <si>
    <r>
      <rPr>
        <rFont val="Helvetica Neue"/>
        <color rgb="FF000000"/>
        <sz val="12.0"/>
      </rPr>
      <t xml:space="preserve">Individual Unit Balconies.
</t>
    </r>
    <r>
      <rPr>
        <rFont val="Helvetica Neue"/>
        <color rgb="FF000000"/>
        <sz val="12.0"/>
      </rPr>
      <t>- Provides access to outdoor space and is especially useful for people with chronic illnesses or other disabilities that require spending a lot of time at home and/or in bed
- Doors to balconies provide more natural light
- If occupiable balconies are not possible, use Juliette balconies
- Balconies with doors (especially Juliette balconies without a view-obstructing walking surface) afford residents a larger view of the outdoors - especially seated residents - increasing a sense of well being</t>
    </r>
  </si>
  <si>
    <t>Washer &amp; Dryer</t>
  </si>
  <si>
    <r>
      <rPr>
        <rFont val="Helvetica Neue"/>
        <color rgb="FF000000"/>
        <sz val="12.0"/>
      </rPr>
      <t xml:space="preserve">Include a washer and dryer in dwelling units.
</t>
    </r>
    <r>
      <rPr>
        <rFont val="Helvetica Neue"/>
        <color rgb="FF000000"/>
        <sz val="12.0"/>
      </rPr>
      <t>- Makes chores more accessible
- Especially useful for people with executive dysfunction, support needs, limited mobility and/or people with chronic fatigue who have difficulty going to a shared laundry room elsewhere in the building
- Plan washer and dryer wall connections so that the washing machine is on the left and dryer on the right, which facilitates moving clothing from one machine to the other - Consider single-unit combined washer/dryers to reduce closet size and preserve storage in smaller units
- Stacking machines should not be used since the dryer on top is not reach-accessible
- Reference: INTERIOR SPACES - COMMON ROOMS &amp; OFFICES: Laundry Rooms
- Reference: OPERATIONS &amp; AMENITIES - GENERAL / Laundry Equipment for controls</t>
    </r>
  </si>
  <si>
    <t>Flexible lighting</t>
  </si>
  <si>
    <r>
      <rPr>
        <rFont val="Helvetica Neue"/>
        <color rgb="FF000000"/>
        <sz val="12.0"/>
      </rPr>
      <t xml:space="preserve">Unit lighting that is flexible for resident use and sensitivities.
</t>
    </r>
    <r>
      <rPr>
        <rFont val="Helvetica Neue"/>
        <color rgb="FF000000"/>
        <sz val="12.0"/>
      </rPr>
      <t>- Allow for high (ceiling) and low (task, countertop) lighting
- Provide dimming options
- Flexible way to customize lighting within a dwelling unit according to mood, activities, and time of year</t>
    </r>
  </si>
  <si>
    <t>Smart Home Controls</t>
  </si>
  <si>
    <r>
      <rPr>
        <rFont val="Helvetica Neue"/>
        <color rgb="FF000000"/>
        <sz val="12.0"/>
      </rPr>
      <t xml:space="preserve">Dwelling Unit lighting, local smoke alarms, HVAC, or other controls can be activated by remote control (smartphone app, or similar) or voice command.
</t>
    </r>
    <r>
      <rPr>
        <rFont val="Helvetica Neue"/>
        <color rgb="FF000000"/>
        <sz val="12.0"/>
      </rPr>
      <t>- Unit smoke/carbon monoxide alarms can be controlled/silenced with, and send notifications to, a smartphone app - (Does not include fire detection that is required to be build-wide)
- Reduces effort - especially if there are multiple wall control locations - for people with mobility limitations, and is more convenient for everyone
- Incorporation will allow extensibility in the future as new technologies continue to develop</t>
    </r>
  </si>
  <si>
    <t>Built-in Furniture</t>
  </si>
  <si>
    <r>
      <rPr>
        <rFont val="Helvetica Neue"/>
        <color rgb="FF000000"/>
        <sz val="12.0"/>
      </rPr>
      <t xml:space="preserve">Build furniture into the unit.
</t>
    </r>
    <r>
      <rPr>
        <rFont val="Helvetica Neue"/>
        <color rgb="FF000000"/>
        <sz val="12.0"/>
      </rPr>
      <t>- With layouts for maximum accessibility and space utilization
- Include bookshelves, benches, and other features that do not require residents to purchase and/or save floor spaces</t>
    </r>
  </si>
  <si>
    <t>Dwelling Unit Closets</t>
  </si>
  <si>
    <r>
      <rPr>
        <rFont val="Helvetica Neue"/>
        <color rgb="FF000000"/>
        <sz val="12.0"/>
      </rPr>
      <t>Provide accessible closet storage within the unit.</t>
    </r>
    <r>
      <rPr>
        <rFont val="Helvetica Neue"/>
        <color rgb="FF000000"/>
        <sz val="12.0"/>
      </rPr>
      <t xml:space="preserve">
- Doors to closets allow a minimum 32 inch clear width for forward approach (more stable and and generally stronger than a side reach)
- Include closet rods/shelves that are adjustable between 36 and 60 inches for flexible use by people with different reach abilities and strength</t>
    </r>
  </si>
  <si>
    <t>Dwelling Unit Storage</t>
  </si>
  <si>
    <r>
      <rPr>
        <rFont val="Helvetica Neue"/>
        <color rgb="FF000000"/>
        <sz val="12.0"/>
      </rPr>
      <t>Provide sufficient accessible general storage within the unit.</t>
    </r>
    <r>
      <rPr>
        <rFont val="Helvetica Neue"/>
        <color rgb="FF000000"/>
        <sz val="12.0"/>
      </rPr>
      <t xml:space="preserve">
- 50% of all storage within the unit should be less than 48 inches high</t>
    </r>
  </si>
  <si>
    <t>Visible Alerts - L1</t>
  </si>
  <si>
    <r>
      <rPr>
        <rFont val="Helvetica Neue"/>
        <color rgb="FF000000"/>
        <sz val="12.0"/>
      </rPr>
      <t>Visible alerts are installed in 25% of dwelling units.</t>
    </r>
    <r>
      <rPr>
        <rFont val="Helvetica Neue"/>
        <color rgb="FF000000"/>
        <sz val="12.0"/>
      </rPr>
      <t xml:space="preserve">
- All units have hardwired doorbells with lights or high contrast buttons
- All units have visible alarms for smoke, fire, and carbon monoxide warnings
- 25% of units have visible doorbell strobes installed in the living space and sleeping areas to alert deaf occupants when the doorbell is pressed
- Doorbell strobes in sleeping areas shall have accessible override controls to deactivate</t>
    </r>
  </si>
  <si>
    <t>Visible Alerts - L2</t>
  </si>
  <si>
    <r>
      <rPr>
        <rFont val="Helvetica Neue"/>
        <color rgb="FF000000"/>
        <sz val="12.0"/>
      </rPr>
      <t xml:space="preserve">Visible alerts are installed in 50% of dwelling units, meeting the requirements above.
</t>
    </r>
    <r>
      <rPr>
        <rFont val="Helvetica Neue"/>
        <color rgb="FF000000"/>
        <sz val="12.0"/>
      </rPr>
      <t>- Creates more likelihood that an available unit will have the visible alerts needed by tenants or visitors with low or no hearing</t>
    </r>
  </si>
  <si>
    <t>Visible Alerts - L3</t>
  </si>
  <si>
    <r>
      <rPr>
        <rFont val="Helvetica Neue"/>
        <color rgb="FF000000"/>
        <sz val="12.0"/>
      </rPr>
      <t xml:space="preserve">Visible alerts are installed in 100% of dwelling units, meeting the requirements above.
</t>
    </r>
    <r>
      <rPr>
        <rFont val="Helvetica Neue"/>
        <color rgb="FF000000"/>
        <sz val="12.0"/>
      </rPr>
      <t>- Guarantees that tenants or visitors needing the visible alerts will have them
- Allows people who have low or no hearing to have free choice to rent any apartment that's available
- Simplifies and removes stigma from the leasing process</t>
    </r>
  </si>
  <si>
    <t>TV / Cable</t>
  </si>
  <si>
    <r>
      <rPr>
        <rFont val="Helvetica Neue"/>
        <color rgb="FF000000"/>
        <sz val="12.0"/>
      </rPr>
      <t xml:space="preserve">Prepare wall for power and cable connection for a wall-mounted TV.
</t>
    </r>
    <r>
      <rPr>
        <rFont val="Helvetica Neue"/>
        <color rgb="FF000000"/>
        <sz val="12.0"/>
      </rPr>
      <t>- Eliminates a piece of furniture, making small rooms better for mobility</t>
    </r>
  </si>
  <si>
    <t>Usable Interfaces</t>
  </si>
  <si>
    <r>
      <rPr>
        <rFont val="Helvetica Neue"/>
        <color rgb="FF000000"/>
        <sz val="12.0"/>
      </rPr>
      <t xml:space="preserve">Use appliances with buttons and dials rather than touch pads and screens.
</t>
    </r>
    <r>
      <rPr>
        <rFont val="Helvetica Neue"/>
        <color rgb="FF000000"/>
        <sz val="12.0"/>
      </rPr>
      <t>- Accessible for people with no or low vision
- Cognitively less abstract</t>
    </r>
  </si>
  <si>
    <t>5.2</t>
  </si>
  <si>
    <t>Dwelling Units - Doors</t>
  </si>
  <si>
    <t>Automatic Unit Doors - L1</t>
  </si>
  <si>
    <r>
      <rPr>
        <rFont val="Helvetica Neue"/>
        <color rgb="FF000000"/>
        <sz val="12.0"/>
      </rPr>
      <t xml:space="preserve">Automatic Unit Doors.
</t>
    </r>
    <r>
      <rPr>
        <rFont val="Helvetica Neue"/>
        <color rgb="FF000000"/>
        <sz val="12.0"/>
      </rPr>
      <t>- Units are equipped with a junction box and cover plate adjacent to the head of the door, on the dwelling unit side, to support easy future installation of a plug-in automatic door operator
- Future operators can use a hand-held remote control or radio frequency wall-mounted button(s) inside the unit
- Unlocking and unlatching for this type of installation still needs to be performed by the tenant</t>
    </r>
  </si>
  <si>
    <t>Automatic Unit Doors - L2</t>
  </si>
  <si>
    <r>
      <rPr>
        <rFont val="Helvetica Neue"/>
        <color rgb="FF000000"/>
        <sz val="12.0"/>
      </rPr>
      <t xml:space="preserve">Automatic Unit Doors.
</t>
    </r>
    <r>
      <rPr>
        <rFont val="Helvetica Neue"/>
        <color rgb="FF000000"/>
        <sz val="12.0"/>
      </rPr>
      <t>- Individual unit doors can be unlocked through a key fob, card key, or alternative mechanism
- Requires an electrified strike if unlatching is also provided</t>
    </r>
  </si>
  <si>
    <t>Pocket Doors</t>
  </si>
  <si>
    <r>
      <rPr>
        <rFont val="Helvetica Neue"/>
        <color rgb="FF000000"/>
        <sz val="12.0"/>
      </rPr>
      <t>Use pocket doors when space is limited.</t>
    </r>
    <r>
      <rPr>
        <rFont val="Helvetica Neue"/>
        <color rgb="FF000000"/>
        <sz val="12.0"/>
      </rPr>
      <t xml:space="preserve">
- Makes rooms more furnishable
- Better fit where strike-side clearance is not available for a swing door
- Does not impede maneuvering space in a small room the way a swing door might
- Must have accessible hardware (examples: edge-mounted paddle type or a loop pull on each side, with a rubber stop in the pocket to prevent the loop from striking the jamb when opened
- Use soft-roll wheels for noise control and reduced operation effort</t>
    </r>
  </si>
  <si>
    <t>Door Viewers</t>
  </si>
  <si>
    <r>
      <rPr>
        <rFont val="Helvetica Neue"/>
        <color rgb="FF000000"/>
        <sz val="12.0"/>
      </rPr>
      <t>Provide high and low, wide-angle door viewers (peep holes) in every unit entry door.</t>
    </r>
    <r>
      <rPr>
        <rFont val="Helvetica Neue"/>
        <color rgb="FF000000"/>
        <sz val="12.0"/>
      </rPr>
      <t xml:space="preserve">
- Door viewers centered at 42 inches and 56 inches high can benefit including but not limited to: children, wheelchair riders, and shorter adults
- 180-degree door viewers allow people to better identify who is at the door for better security</t>
    </r>
  </si>
  <si>
    <t>Unit Entry Thresholds</t>
  </si>
  <si>
    <t>When dwelling unit doors open directly to the exterior, every door is to have an ADA-compliant, no-step threshold.</t>
  </si>
  <si>
    <t>Unit Entry Hardware</t>
  </si>
  <si>
    <r>
      <rPr>
        <rFont val="Helvetica Neue"/>
        <color rgb="FF000000"/>
        <sz val="12.0"/>
      </rPr>
      <t xml:space="preserve">Deadbolt latches extend at least 3/4 inch beyond their escutcheon.
</t>
    </r>
    <r>
      <rPr>
        <rFont val="Helvetica Neue"/>
        <color rgb="FF000000"/>
        <sz val="12.0"/>
      </rPr>
      <t>- Enables closed-hand use without needing to grasp the lever</t>
    </r>
  </si>
  <si>
    <t>-</t>
  </si>
  <si>
    <t>5.3</t>
  </si>
  <si>
    <t>Dwelling Units - Kitchens</t>
  </si>
  <si>
    <t>Dishwasher Location</t>
  </si>
  <si>
    <r>
      <rPr>
        <rFont val="Helvetica Neue"/>
        <color rgb="FF000000"/>
        <sz val="12.0"/>
      </rPr>
      <t>If a dishwasher is provided, position is for easier use and to avoid obstructing traffic when open.</t>
    </r>
    <r>
      <rPr>
        <rFont val="Helvetica Neue"/>
        <color rgb="FF000000"/>
        <sz val="12.0"/>
      </rPr>
      <t xml:space="preserve">
- Place next to sink
- Avoid corner placement that blocks access for putting away clean dishes and cutlery
- Model the unit kitchen design for someone sitting in a wheelchair with knees under the sink, and being able to reach as much storage as possible
- Consider dishwasher drawers as a more accessible option that also takes up less storage space - especially in smaller dwelling units</t>
    </r>
  </si>
  <si>
    <t>Cabinet Usability</t>
  </si>
  <si>
    <r>
      <rPr>
        <rFont val="Helvetica Neue"/>
        <color rgb="FF000000"/>
        <sz val="12.0"/>
      </rPr>
      <t xml:space="preserve">Provide more usable cabinets and hardware.
</t>
    </r>
    <r>
      <rPr>
        <rFont val="Helvetica Neue"/>
        <color rgb="FF000000"/>
        <sz val="12.0"/>
      </rPr>
      <t>- Mount wall (upper) cabinets so that the bottom shelf is max 46 inches high OR provide minimum 50% of kitchen storage at an accessible height (combination of wall cabinets as described here and other shelves, such as in a full-height pantry, between 15 and 48 inches high)
- Cabinet handles are C-shaped with end extensions that allow closed-hand or limited-dexterity use
- Mount cabinet door handles at least 1/2 inch below the max 46 inch reach height for a wall cabinet (when reaching over a base cabinet or other obstruction)
- When not reaching over an obstruction, mount cabinet door and drawer handles 1/2 inch above the 15 inch low reach range minimum and 1/2 inch below the 48 inch maximum
- Due to the difficulty of providing usable and accessible kitchen storage, this component is not restricted to the reach ranges in BUILDING COMPONENTS - REACH
- Reference: DWELLING UNITS - OVERALL DESIGN/Adaptability</t>
    </r>
  </si>
  <si>
    <t>Base Cabinets</t>
  </si>
  <si>
    <r>
      <rPr>
        <rFont val="Helvetica Neue"/>
        <color rgb="FF000000"/>
        <sz val="12.0"/>
      </rPr>
      <t>Provide drawers or roll-out shelves in 50-75% of base cabinets.</t>
    </r>
    <r>
      <rPr>
        <rFont val="Helvetica Neue"/>
        <color rgb="FF000000"/>
        <sz val="12.0"/>
      </rPr>
      <t xml:space="preserve">
- Provides more usable storage space that is easier to reach for someone who cannot stoop down to get items in the back of base cabinets
- Provide some deeper drawers to allow for storage of larger items such as pots and other cookware</t>
    </r>
  </si>
  <si>
    <t>Sink Cabinets</t>
  </si>
  <si>
    <r>
      <rPr>
        <rFont val="Helvetica Neue"/>
        <color rgb="FF000000"/>
        <sz val="12.0"/>
      </rPr>
      <t xml:space="preserve">Create usable kitchen sink cabinets. 
</t>
    </r>
    <r>
      <rPr>
        <rFont val="Helvetica Neue"/>
        <color rgb="FF000000"/>
        <sz val="12.0"/>
      </rPr>
      <t>- Avoid "floating" toe kicks attached to sink cabinet doors - they become an obstruction to wheelchair use when the doors are open
- Continue flooring below cabinet so that cabinets are easily used for knee space
- Sometimes a removable bottom shelf is provided in adaptable cabinets. Avoiding these lets people store things directly on the floor, allows leaks to be detected earlier than if they are in an enclosed cabinet, keeps the space available for visitors without having to remove a shelf, and saves money</t>
    </r>
  </si>
  <si>
    <t>Countertops - L1</t>
  </si>
  <si>
    <r>
      <rPr>
        <rFont val="Helvetica Neue"/>
        <color rgb="FF000000"/>
        <sz val="12.0"/>
      </rPr>
      <t xml:space="preserve">Install solid surface countertops, fixed at 34 inches high.
</t>
    </r>
    <r>
      <rPr>
        <rFont val="Helvetica Neue"/>
        <color rgb="FF000000"/>
        <sz val="12.0"/>
      </rPr>
      <t>- Solid surface is more durable than plastic laminate
- Sink is undermount for easier cleaning and because rim cannot be higher than 34 inches
- Contrasts with cabinet faces and surrounding walls and/or backsplash for people with low vision</t>
    </r>
  </si>
  <si>
    <t>Countertops - L2</t>
  </si>
  <si>
    <r>
      <rPr>
        <rFont val="Helvetica Neue"/>
        <color rgb="FF000000"/>
        <sz val="12.0"/>
      </rPr>
      <t>Include at least one variable height kitchen countertop.</t>
    </r>
    <r>
      <rPr>
        <rFont val="Helvetica Neue"/>
        <i/>
        <color rgb="FF000000"/>
        <sz val="12.0"/>
      </rPr>
      <t xml:space="preserve">
</t>
    </r>
    <r>
      <rPr>
        <rFont val="Helvetica Neue"/>
        <color rgb="FF000000"/>
        <sz val="12.0"/>
      </rPr>
      <t>- Can be for the sink, work surface, and/or cooktop
- Varies from 28 to 42 inches high with a crank or by electric switch (with safety bar sensor on bottom to detect knees)
- Fixed countertops comply with L1 above</t>
    </r>
  </si>
  <si>
    <t>Kitchen Shelving</t>
  </si>
  <si>
    <r>
      <rPr>
        <rFont val="Helvetica Neue"/>
        <color rgb="FF000000"/>
        <sz val="12.0"/>
      </rPr>
      <t xml:space="preserve">Provide an additional shelf at the backsplash.
</t>
    </r>
    <r>
      <rPr>
        <rFont val="Helvetica Neue"/>
        <color rgb="FF000000"/>
        <sz val="12.0"/>
      </rPr>
      <t>- Placing a shallow shelf above the countertop creates additional reachable storage
- Max. 8 inches deep, max. 46 inches high to top
- Use selectively to maintain countertop space for a microwave (if not built in), toaster oven, or coffee maker</t>
    </r>
  </si>
  <si>
    <t>Flexible Work Surface</t>
  </si>
  <si>
    <r>
      <rPr>
        <rFont val="Helvetica Neue"/>
        <color rgb="FF000000"/>
        <sz val="12.0"/>
      </rPr>
      <t xml:space="preserve">Provide slide-out cutting boards.
</t>
    </r>
    <r>
      <rPr>
        <rFont val="Helvetica Neue"/>
        <color rgb="FF000000"/>
        <sz val="12.0"/>
      </rPr>
      <t>- Must be solid material - not wood laminate and be easily removed for cleaning
- This is a separate credit from the microwave cutting board to avoid microwave access problems when prep work is being done</t>
    </r>
  </si>
  <si>
    <t>Kitchen Lighting</t>
  </si>
  <si>
    <t>Provide task lighting below upper cabinets.
- Specify downward-facing strip LED's with a diffuser to avoid reflected glare off a tall, shiny backsplash for seated or shorter users
- Creates shadow-free lighting for better visibility and safety for everyone
- Provides another option for creating lighting moods for different users and seasons, thereby increasing a sense of comfort and wellness</t>
  </si>
  <si>
    <t>Plumbing - Sink Faucet</t>
  </si>
  <si>
    <r>
      <rPr>
        <rFont val="Helvetica Neue"/>
        <color rgb="FF000000"/>
        <sz val="12.0"/>
      </rPr>
      <t>Include pull-out faucet.</t>
    </r>
    <r>
      <rPr>
        <rFont val="Helvetica Neue"/>
        <color rgb="FF000000"/>
        <sz val="12.0"/>
      </rPr>
      <t xml:space="preserve">
- Provides more flexible cleaning for people with limited reach into sink</t>
    </r>
  </si>
  <si>
    <t>5.4</t>
  </si>
  <si>
    <t>Dwelling Units - Kitchen Appliances</t>
  </si>
  <si>
    <t>Range Controls</t>
  </si>
  <si>
    <r>
      <rPr>
        <rFont val="Helvetica Neue"/>
        <color rgb="FF000000"/>
        <sz val="12.0"/>
      </rPr>
      <t>Specify range with audible feedback for controls.</t>
    </r>
    <r>
      <rPr>
        <rFont val="Helvetica Neue"/>
        <color rgb="FF000000"/>
        <sz val="12.0"/>
      </rPr>
      <t xml:space="preserve">
- Provides confirmation (especially for controls with no tactile feedback) that an action has been taken</t>
    </r>
  </si>
  <si>
    <t>Induction Range</t>
  </si>
  <si>
    <r>
      <rPr>
        <rFont val="Helvetica Neue"/>
        <color rgb="FF000000"/>
        <sz val="12.0"/>
      </rPr>
      <t>Specify induction range or cooktop.</t>
    </r>
    <r>
      <rPr>
        <rFont val="Helvetica Neue"/>
        <color rgb="FF000000"/>
        <sz val="12.0"/>
      </rPr>
      <t xml:space="preserve">
- No open flame or hot electric element
- Glass surface can be touched without burning the hand seconds after hot pan is removed
- Smooth surface is easy to clean without removing grates
- Pans can slide between cooktop and stove, and between burners, with less effort
- Height of cooking surface (and view into pans from seated height) is not made higher by grates</t>
    </r>
  </si>
  <si>
    <t>Range Hood</t>
  </si>
  <si>
    <r>
      <rPr>
        <rFont val="Helvetica Neue"/>
        <color rgb="FF000000"/>
        <sz val="12.0"/>
      </rPr>
      <t xml:space="preserve">Provide separate control(s) on face of cabinet or other reachable location for both the light and the fan.
</t>
    </r>
    <r>
      <rPr>
        <rFont val="Helvetica Neue"/>
        <color rgb="FF000000"/>
        <sz val="12.0"/>
      </rPr>
      <t>- Use range hoods that can be wired to have a remote-located switch installed on the face of an adjacent base cabinet, providing the same controls (multi-speed fan, dimming) as on the hood itself, since range hood controls are not reachable. Confirm with manufacturer that variable controls can be remote even if the hood is labeled “ADA"
- Use range hoods with curved corners for greater safety, especially for low-sighted and taller people
- No microwave/hood combo units over the range; they are out of reach of many people
- Hoods must be directly to the building exterior to reduce interior smoke and odors vs. recirculating hoods</t>
    </r>
  </si>
  <si>
    <t>Microwave - L1</t>
  </si>
  <si>
    <r>
      <rPr>
        <rFont val="Helvetica Neue"/>
        <color rgb="FF000000"/>
        <sz val="12.0"/>
      </rPr>
      <t xml:space="preserve">Built-in microwave height.
</t>
    </r>
    <r>
      <rPr>
        <rFont val="Helvetica Neue"/>
        <color rgb="FF000000"/>
        <sz val="12.0"/>
      </rPr>
      <t>- When a microwave oven is built in, install so that the interior surface is max. 36 inches high and controls are max. 48 inches high</t>
    </r>
  </si>
  <si>
    <t>Microwave - L2</t>
  </si>
  <si>
    <r>
      <rPr>
        <rFont val="Helvetica Neue"/>
        <color rgb="FF000000"/>
        <sz val="12.0"/>
      </rPr>
      <t>Provide a pull-out cutting board directly under the microwave.</t>
    </r>
    <r>
      <rPr>
        <rFont val="Helvetica Neue"/>
        <color rgb="FF000000"/>
        <sz val="12.0"/>
      </rPr>
      <t xml:space="preserve">
- Provides a location for pulling food out for stirring or repositioning user's body to be able to transfer the hot dish to a countertop more easily
- Must be solid material - not wood laminate and be easily removed for cleaning
- This is a separate credit from the work surface cutting board since microwave access would be blocked by someone using this as a regular work surface</t>
    </r>
  </si>
  <si>
    <t xml:space="preserve">Wall Oven </t>
  </si>
  <si>
    <r>
      <rPr>
        <rFont val="Helvetica Neue"/>
        <color rgb="FF000000"/>
        <sz val="12.0"/>
      </rPr>
      <t xml:space="preserve">If a wall oven is used, mount at a usable height.
</t>
    </r>
    <r>
      <rPr>
        <rFont val="Helvetica Neue"/>
        <color rgb="FF000000"/>
        <sz val="12.0"/>
      </rPr>
      <t>- Top of control should be max. 48 inches high
- Bottom of oven should be min. 15 inches above the floor
- Allows use form a seated position
- Prevents as much stooping down as a conventional range</t>
    </r>
  </si>
  <si>
    <t>Refrigerator - Location</t>
  </si>
  <si>
    <r>
      <rPr>
        <rFont val="Helvetica Neue"/>
        <color rgb="FF000000"/>
        <sz val="12.0"/>
      </rPr>
      <t>Locate refrigerator so that door can swing open 180 degrees.</t>
    </r>
    <r>
      <rPr>
        <rFont val="Helvetica Neue"/>
        <color rgb="FF000000"/>
        <sz val="12.0"/>
      </rPr>
      <t xml:space="preserve">
- A refrigerator door at 90-degrees is an impediment to positioning a mobility device for user access to refrigerator contents
- Many refrigerators require the door to open to more than 90 degrees to remove trans for cleaning</t>
    </r>
  </si>
  <si>
    <t>Refrigerator - Storage</t>
  </si>
  <si>
    <r>
      <rPr>
        <rFont val="Helvetica Neue"/>
        <color rgb="FF000000"/>
        <sz val="12.0"/>
      </rPr>
      <t xml:space="preserve">Install refrigerators with at least 50% of freezer space at maximum 54 inches high. 
</t>
    </r>
    <r>
      <rPr>
        <rFont val="Helvetica Neue"/>
        <color rgb="FF000000"/>
        <sz val="12.0"/>
      </rPr>
      <t>- Allows more access to contents for seated and shorter users, including children</t>
    </r>
  </si>
  <si>
    <t>Automatic Appliance Shut Off</t>
  </si>
  <si>
    <r>
      <rPr>
        <rFont val="Helvetica Neue"/>
        <color rgb="FF000000"/>
        <sz val="12.0"/>
      </rPr>
      <t xml:space="preserve">Appliances include an automatic shut-off feature.
</t>
    </r>
    <r>
      <rPr>
        <rFont val="Helvetica Neue"/>
        <color rgb="FF000000"/>
        <sz val="12.0"/>
      </rPr>
      <t>- Plug-in modules shut off stoves via motion detector or the sound of a smoke alarm
- Provides higher safety for all residents
- Helpful support for people with Alzheimer's, distraction, or other access needs</t>
    </r>
  </si>
  <si>
    <t>Individual Cooking Facilities</t>
  </si>
  <si>
    <r>
      <rPr>
        <rFont val="Helvetica Neue"/>
        <color rgb="FF000000"/>
        <sz val="12.0"/>
      </rPr>
      <t xml:space="preserve">Homes include cooking facilities that residents can freely use at all times.
</t>
    </r>
    <r>
      <rPr>
        <rFont val="Helvetica Neue"/>
        <color rgb="FF000000"/>
        <sz val="12.0"/>
      </rPr>
      <t>- Could include efficiency kitchens, full unit kitchen, or shared kitchens in co-living environments</t>
    </r>
  </si>
  <si>
    <t>Easy to Use Appliances</t>
  </si>
  <si>
    <r>
      <rPr>
        <rFont val="Helvetica Neue"/>
        <color rgb="FF000000"/>
        <sz val="12.0"/>
      </rPr>
      <t xml:space="preserve">Appliances should be easy to operate.
</t>
    </r>
    <r>
      <rPr>
        <rFont val="Helvetica Neue"/>
        <color rgb="FF000000"/>
        <sz val="12.0"/>
      </rPr>
      <t>- Controls should be logical and direct, without hidden or complex functions
- Doors and drawers should allow for use by the whole hand (for example, loop handles rather than recessed finger pulls)
- Controls should have large numbers/letters, be non-glare and non-reflective, and provide contrast, making them easy to read</t>
    </r>
  </si>
  <si>
    <t>5.5</t>
  </si>
  <si>
    <t>Dwelling Units - Bathrooms</t>
  </si>
  <si>
    <t>Safety</t>
  </si>
  <si>
    <r>
      <rPr>
        <rFont val="Helvetica Neue"/>
        <color rgb="FF000000"/>
        <sz val="12.0"/>
      </rPr>
      <t xml:space="preserve">Use textured, non-slip flooring.
</t>
    </r>
    <r>
      <rPr>
        <rFont val="Helvetica Neue"/>
        <color rgb="FF000000"/>
        <sz val="12.0"/>
      </rPr>
      <t>- People with mobility aids or other instability are more likely to slip on a wet bathroom floor
- Safeguards everyone with wet feet getting out of a bathtub or shower
- Floors that can become wet should have a DCOF (Dynamic Coefficient Of Friction) rating appropriate for their use, slope, and exposure to water and soap</t>
    </r>
  </si>
  <si>
    <t>Toilet Location</t>
  </si>
  <si>
    <r>
      <rPr>
        <rFont val="Helvetica Neue"/>
        <color rgb="FF000000"/>
        <sz val="12.0"/>
      </rPr>
      <t xml:space="preserve">Position toilets in a corner.
</t>
    </r>
    <r>
      <rPr>
        <rFont val="Helvetica Neue"/>
        <color rgb="FF000000"/>
        <sz val="12.0"/>
      </rPr>
      <t>- Allows side and rear fixed grab bars can be installed rather than flip-down grab bars when toilets are between a vanity and a tub or shower</t>
    </r>
  </si>
  <si>
    <t>Handheld Shower Mounting</t>
  </si>
  <si>
    <r>
      <rPr>
        <rFont val="Helvetica Neue"/>
        <color rgb="FF000000"/>
        <sz val="12.0"/>
      </rPr>
      <t>Provide handheld shower on fixed mount (that allows rotation angle of handheld shower) as well as regular shower head, with a diverter lever valve between the two.</t>
    </r>
    <r>
      <rPr>
        <rFont val="Helvetica Neue"/>
        <color rgb="FF000000"/>
        <sz val="12.0"/>
      </rPr>
      <t xml:space="preserve">
- Fixed location designed for a seated user prevents standing users from moving the hand-held unit out of the reach of sitting users, which happens when a slider bar is used
- Offers flexibility for users to sit or stand
- Offers the option of having water from above whether seated or standing
- Diverter set to the hand-held unit allows adjustment of water temperature in the controlled spray before switching to the overhead shower head
- Handheld unit allows showering without wetting one's head and not committing to a larger hair-care task</t>
    </r>
  </si>
  <si>
    <t>Handheld Shower Unit</t>
  </si>
  <si>
    <r>
      <rPr>
        <rFont val="Helvetica Neue"/>
        <color rgb="FF000000"/>
        <sz val="12.0"/>
      </rPr>
      <t xml:space="preserve">Specify a broadly usable and functional handheld shower.
</t>
    </r>
    <r>
      <rPr>
        <rFont val="Helvetica Neue"/>
        <color rgb="FF000000"/>
        <sz val="12.0"/>
      </rPr>
      <t>- Use a flexible metal hose with swivel connections (the rigidity or nylon and vinyl hoses, and restriction of a fixed connection, create resistance to easy use and cause the shower to twist when mounted)
- Specify handhelds with a "pause" control - makes it easy to stop the water without fuss with the wall controls for pressure and temperature, then quickly and easily restart, also saving water
- Avoid large or rainshower-style handhelds - they limit targeted spraying, get in the way (especially in a small shower), and are heavier so more cumbersome
- Specify handhelds with an oval grip, preferably knurled or textured, to enable easy control and direction even with minimal hand strength</t>
    </r>
  </si>
  <si>
    <t>Roll-In Showers - L1</t>
  </si>
  <si>
    <t>Installed in 10% of units in building.
- Distribute evenly between unit types (studios, 1-bedroom, etc.)
- In a multistory building with a concrete slab-on-grade foundation and/or concrete podium, recesses for roll-in showers on the concrete floor(s) are less costly (and there are fewer waterproofing measures needed) vs. the wood-framed floors. But install no more than 50% of them on those levels to ensure they are distributed equitably among different floors
- When selecting which dwelling units will have roll-in showers, distribute evenly between unit types (studios, 1-bedroom, etc.), direction the units face for sun and views to ensure choice for residents selecting units</t>
  </si>
  <si>
    <t>Roll-In Showers - L2</t>
  </si>
  <si>
    <t>Installed in 25% of units in building.</t>
  </si>
  <si>
    <t>Roll-In Showers - L3</t>
  </si>
  <si>
    <t>Installed in 50% or more of units in building.</t>
  </si>
  <si>
    <t>Shower Curtains</t>
  </si>
  <si>
    <r>
      <rPr>
        <rFont val="Helvetica Neue"/>
        <color rgb="FF000000"/>
        <sz val="12.0"/>
      </rPr>
      <t>Use curved curtain rods at tubs, straight at showers.</t>
    </r>
    <r>
      <rPr>
        <rFont val="Helvetica Neue"/>
        <color rgb="FF000000"/>
        <sz val="12.0"/>
      </rPr>
      <t xml:space="preserve">
- Curved rods provide more space in combination tub/showers but still keep the water in the tub
- Straight rods are needed at showers in order to drip into the shower rather than onto the bathroom floor</t>
    </r>
  </si>
  <si>
    <t>Toilet - Selection</t>
  </si>
  <si>
    <r>
      <rPr>
        <rFont val="Helvetica Neue"/>
        <color rgb="FF000000"/>
        <sz val="12.0"/>
      </rPr>
      <t xml:space="preserve">Use accessible toilets.
</t>
    </r>
    <r>
      <rPr>
        <rFont val="Helvetica Neue"/>
        <color rgb="FF000000"/>
        <sz val="12.0"/>
      </rPr>
      <t>- Trip lever should be on the front of the tank (easier to reach) and toward the side of the toilet away from the side wall (for easier approach and reach)
- Trip lever default position should be horizontal for easier use, including with an elbow
- No push button flushers, which require dexterity and more effort than levers
- Toilet seat height: 17 inches min. to 19 inches max.
- Use elongated bowl toilets to provide more surface area for support and more open area for people's varied toilet needs. Check turning space and clear floor area in front of the toilet early in the design process to confirm fit.
- Recommend noting these requirements on the drawings to avoid substitutions during Value Engineering or construction-phase substitutions</t>
    </r>
  </si>
  <si>
    <t>Toilet - Bidet Seat Prep</t>
  </si>
  <si>
    <r>
      <rPr>
        <rFont val="Helvetica Neue"/>
        <color rgb="FF000000"/>
        <sz val="12.0"/>
      </rPr>
      <t>Provide electrical outlet at rear of toilet for future installation of bidet seat.</t>
    </r>
    <r>
      <rPr>
        <rFont val="Helvetica Neue"/>
        <color rgb="FF000000"/>
        <sz val="12.0"/>
      </rPr>
      <t xml:space="preserve">
- Eases cleaning for people with limited dexterity
- Provides better, easier sanitation</t>
    </r>
  </si>
  <si>
    <t>Grab Bars - L1</t>
  </si>
  <si>
    <r>
      <rPr>
        <rFont val="Helvetica Neue"/>
        <color rgb="FF000000"/>
        <sz val="12.0"/>
      </rPr>
      <t>Include grab bar backing for toilet, tub, and shower in all bathrooms.  Install grab bars in 10% of all units.</t>
    </r>
    <r>
      <rPr>
        <rFont val="Helvetica Neue"/>
        <color rgb="FF000000"/>
        <sz val="12.0"/>
      </rPr>
      <t xml:space="preserve">
- Backing to be from 2x10 material to provide more flexibility in installation heights for future tenant needs that may differ from standard heights
- Use decorative grab bars to avoid an institutional feel
- Install grab bars at 34 inches high (rather than 36 inches) for better reach for smaller people and better leverage for everyone getting on/off a toilet
- Grab bars may not overlap an adjacent countertop</t>
    </r>
  </si>
  <si>
    <t>Grab Bars - L2</t>
  </si>
  <si>
    <r>
      <rPr>
        <rFont val="Helvetica Neue"/>
        <color rgb="FF000000"/>
        <sz val="12.0"/>
      </rPr>
      <t xml:space="preserve">In addition to L1, install toilet side grab bars in all dwelling unit bathrooms and all grab bars in 25% of all units.
</t>
    </r>
    <r>
      <rPr>
        <rFont val="Helvetica Neue"/>
        <color rgb="FF000000"/>
        <sz val="12.0"/>
      </rPr>
      <t>- Toilet side grab bar is needed by more people than rear grab bars
- Additional grab bars elsewhere increase convenience and safety for all</t>
    </r>
  </si>
  <si>
    <t>Grab Bars - L3</t>
  </si>
  <si>
    <r>
      <rPr>
        <rFont val="Helvetica Neue"/>
        <color rgb="FF000000"/>
        <sz val="12.0"/>
      </rPr>
      <t xml:space="preserve">In addition to L2, install two grab bars in tubs and showers (one at entry, one opposite entry) in all dwelling unit bathrooms and all grab bars in 50% of units.
</t>
    </r>
    <r>
      <rPr>
        <rFont val="Helvetica Neue"/>
        <color rgb="FF000000"/>
        <sz val="12.0"/>
      </rPr>
      <t>- Entering and exiting tubs or showers can lead to slips and falls for people with or without a disability</t>
    </r>
  </si>
  <si>
    <t>Grab Bars - L4</t>
  </si>
  <si>
    <r>
      <rPr>
        <rFont val="Helvetica Neue"/>
        <color rgb="FF000000"/>
        <sz val="12.0"/>
      </rPr>
      <t xml:space="preserve">Install all grab bars in all units.
</t>
    </r>
    <r>
      <rPr>
        <rFont val="Helvetica Neue"/>
        <color rgb="FF000000"/>
        <sz val="12.0"/>
      </rPr>
      <t>- Ensures maximum safety and convenience for both tenants and visitors</t>
    </r>
  </si>
  <si>
    <t>Safe Towel Bars</t>
  </si>
  <si>
    <r>
      <rPr>
        <rFont val="Helvetica Neue"/>
        <color rgb="FF000000"/>
        <sz val="12.0"/>
      </rPr>
      <t>Use decorative grab bars as towel bars.</t>
    </r>
    <r>
      <rPr>
        <rFont val="Helvetica Neue"/>
        <color rgb="FF000000"/>
        <sz val="12.0"/>
      </rPr>
      <t xml:space="preserve">
- People often grab onto towel bars for support, which often fail, either pulling out of the wall or bending</t>
    </r>
  </si>
  <si>
    <t>Bathroom Storage - L1</t>
  </si>
  <si>
    <r>
      <rPr>
        <rFont val="Helvetica Neue"/>
        <color rgb="FF000000"/>
        <sz val="12.0"/>
      </rPr>
      <t>Incorporate useful and accessible bathroom storage.</t>
    </r>
    <r>
      <rPr>
        <rFont val="Helvetica Neue"/>
        <color rgb="FF000000"/>
        <sz val="12.0"/>
      </rPr>
      <t xml:space="preserve">
- Include under-cabinet storage in addition to clear knee space
- Avoid a mirrored medicine cabinet behind the vanity. When installed high enough to avoid hitting the faucet, the mirror does little for a seated or shorter person and the contents are put mostly out of reach. Reach to a medicine cabinet to the side of the vanity is also not ideal
- If a medicine cabinet to the side of a vanity is used, install it 8" or more in front of the vanity, to enhance side reach
- Consider a 48 inch or taller cabinet recessed in the wall near the vanity instead
- In-bathroom storage is especially important for people with more hygiene needs and equipment, but desirable for everyone</t>
    </r>
  </si>
  <si>
    <t>Bathroom Storage - L2</t>
  </si>
  <si>
    <t>Include a full-height linen cabinet or closet in the bathroom.</t>
  </si>
  <si>
    <t>Bathroom Vanities - L1</t>
  </si>
  <si>
    <r>
      <rPr>
        <rFont val="Helvetica Neue"/>
        <color rgb="FF000000"/>
        <sz val="12.0"/>
      </rPr>
      <t>Vanities should be broadly usable.</t>
    </r>
    <r>
      <rPr>
        <rFont val="Helvetica Neue"/>
        <color rgb="FF000000"/>
        <sz val="12.0"/>
      </rPr>
      <t xml:space="preserve">
- Countertops are max. 34 inches high
- Sinks should be undermount with the drain outlet as far to the rear as possible to provide additional knee clearance
- P-trap should be plumbed to be as short as possible, or be bottle traps
- Mirrors should be positioned with the bottom directly on the countertop backsplash - the resulting lower position vs. the ADA 40 inches provides a seated or shorter user much more visibility</t>
    </r>
  </si>
  <si>
    <t>Bathroom Vanities - L2</t>
  </si>
  <si>
    <r>
      <rPr>
        <rFont val="Helvetica Neue"/>
        <color rgb="FF000000"/>
        <sz val="12.0"/>
      </rPr>
      <t xml:space="preserve">Provide a dual-level vanity.
</t>
    </r>
    <r>
      <rPr>
        <rFont val="Helvetica Neue"/>
        <color rgb="FF000000"/>
        <sz val="12.0"/>
      </rPr>
      <t>- Allows people of different heights, whether seated or standing, to each use sinks comfortably
- To increase reachable storage, the upper portion of the vanity can have a storage cabinet below, while the lower portion provides knee clearance space</t>
    </r>
  </si>
  <si>
    <t>Bathroom Lighting</t>
  </si>
  <si>
    <r>
      <rPr>
        <rFont val="Helvetica Neue"/>
        <color rgb="FF000000"/>
        <sz val="12.0"/>
      </rPr>
      <t xml:space="preserve">Provide safe and useful bathroom lighting.
</t>
    </r>
    <r>
      <rPr>
        <rFont val="Helvetica Neue"/>
        <color rgb="FF000000"/>
        <sz val="12.0"/>
      </rPr>
      <t>- Bathroom ambient lighting should cover all areas equally to avoid problematic shadows for people with visual impairments
- A light (can be integrated in an exhaust fan) should be provided above the shower or tub to provide direct illumination and a safer environment
- Lighting should provide non-glare, non-shadow illumination on people's faces when at the vanity mirror. Multi-source lights or light bars can work well</t>
    </r>
  </si>
  <si>
    <t>6.0</t>
  </si>
  <si>
    <t>Operations &amp; Amenities - General</t>
  </si>
  <si>
    <t>Maintenance - Cleaning</t>
  </si>
  <si>
    <r>
      <rPr>
        <rFont val="Helvetica Neue"/>
        <color rgb="FF000000"/>
        <sz val="12.0"/>
      </rPr>
      <t>Maintain indoor air quality with quarterly deep cleaning of common area carpets.</t>
    </r>
    <r>
      <rPr>
        <rFont val="Helvetica Neue"/>
        <color rgb="FF000000"/>
        <sz val="12.0"/>
      </rPr>
      <t xml:space="preserve">
- Increases safety and comfort for people with allergies</t>
    </r>
  </si>
  <si>
    <t>Unit Trash Collection</t>
  </si>
  <si>
    <r>
      <rPr>
        <rFont val="Helvetica Neue"/>
        <color rgb="FF000000"/>
        <sz val="12.0"/>
      </rPr>
      <t xml:space="preserve">Trash collection is provided from the individual unit.
</t>
    </r>
    <r>
      <rPr>
        <rFont val="Helvetica Neue"/>
        <color rgb="FF000000"/>
        <sz val="12.0"/>
      </rPr>
      <t>- Shared service for all residents</t>
    </r>
  </si>
  <si>
    <t>Integrated Community</t>
  </si>
  <si>
    <r>
      <rPr>
        <rFont val="Helvetica Neue"/>
        <color rgb="FF000000"/>
        <sz val="12.0"/>
      </rPr>
      <t xml:space="preserve">The community does not isolate people with disabilities. 
</t>
    </r>
    <r>
      <rPr>
        <rFont val="Helvetica Neue"/>
        <color rgb="FF000000"/>
        <sz val="12.0"/>
      </rPr>
      <t xml:space="preserve">- The housing project should continually work to model its program design on other market-rate and/or affordable housing and not on disability-specific communities
</t>
    </r>
  </si>
  <si>
    <t xml:space="preserve">Information about Culture of Accessibility and Disability Justice </t>
  </si>
  <si>
    <r>
      <rPr>
        <rFont val="Helvetica Neue"/>
        <color rgb="FF000000"/>
        <sz val="12.0"/>
      </rPr>
      <t xml:space="preserve">Principles of Universal Design and Disability Justice posted and described in multiple locations of the building in multiple languages.
</t>
    </r>
    <r>
      <rPr>
        <rFont val="Helvetica Neue"/>
        <color rgb="FF000000"/>
        <sz val="12.0"/>
      </rPr>
      <t>- Including Braille, plain-language versions, and bilingual options
- These principles should not be coercively enforced or used to shame people for not living up to them, but rather used to promote and encourage a culture of celebrating ability-diverse communities
- Residents and on-site workers to have some familiarity with these principles so they can have conversations about how to put them into practice</t>
    </r>
  </si>
  <si>
    <t>Deep Affordability</t>
  </si>
  <si>
    <r>
      <rPr>
        <rFont val="Helvetica Neue"/>
        <color rgb="FF000000"/>
        <sz val="12.0"/>
      </rPr>
      <t xml:space="preserve">Provide deed-restricted apartments affordable to individuals reliant on SSI.
</t>
    </r>
    <r>
      <rPr>
        <rFont val="Helvetica Neue"/>
        <color rgb="FF000000"/>
        <sz val="12.0"/>
      </rPr>
      <t>- Individuals with disabilities often rely on fixed income (SSI) as their primary source of income; homes are provided for people at the local AMI level corresponding to SSI income
- Define rents and income qualifications that people are able to qualify to pay with SSI-level income</t>
    </r>
  </si>
  <si>
    <t>Deep 2-bedroom Affordability</t>
  </si>
  <si>
    <r>
      <rPr>
        <rFont val="Helvetica Neue"/>
        <color rgb="FF000000"/>
        <sz val="12.0"/>
      </rPr>
      <t xml:space="preserve">Provide deed-restricted 2-bedroom apartments affordable to a single individual reliant on SSI.
</t>
    </r>
    <r>
      <rPr>
        <rFont val="Helvetica Neue"/>
        <color rgb="FF000000"/>
        <sz val="12.0"/>
      </rPr>
      <t>- Supports individuals who are extremely low income to have an additional bedroom for support staff, family, or other members of their household
- Consider affordability income limits to support cases when residents have other earners (family or roommates) living in the unit who are not a caretaker; support providers/caretakers do not impact maximum earning
- Define rents and income qualifications that people are able to qualify to pay with SSI-level income</t>
    </r>
  </si>
  <si>
    <t>Laundry Equipment</t>
  </si>
  <si>
    <r>
      <rPr>
        <rFont val="Helvetica Neue"/>
        <color rgb="FF000000"/>
        <sz val="12.0"/>
      </rPr>
      <t xml:space="preserve">Coordinate with laundry equipment company for accessible equipment.
</t>
    </r>
    <r>
      <rPr>
        <rFont val="Helvetica Neue"/>
        <color rgb="FF000000"/>
        <sz val="12.0"/>
      </rPr>
      <t>- Washers and dryers should have buttons and dials rather than touch pads and screens, for users with low or no vision and for cognitive clarity
- Buttons and dials should be easy to use, without requiring tight grasping or pinching, for users with low strength or dexterity
- Provision of high-capacity machines are helpful for family members of people with high support needs</t>
    </r>
  </si>
  <si>
    <t>6.1</t>
  </si>
  <si>
    <t>Operations &amp; Amenities - Staffing</t>
  </si>
  <si>
    <t>Front Desk Staffing L1</t>
  </si>
  <si>
    <r>
      <rPr>
        <rFont val="Helvetica Neue"/>
        <color rgb="FF000000"/>
        <sz val="12.0"/>
      </rPr>
      <t>Include lobby/building entrance staff at designated hours who:</t>
    </r>
    <r>
      <rPr>
        <rFont val="Helvetica Neue"/>
        <color rgb="FF000000"/>
        <sz val="12.0"/>
      </rPr>
      <t xml:space="preserve">
- Staff an entry lobby desk
- Assist visitors with entry, orientation, and communicating with residents
- Provide police-alternative building security
</t>
    </r>
  </si>
  <si>
    <t>Front Desk Staffing L2</t>
  </si>
  <si>
    <t>Include lobby/building entrance staff per L1, but 24/7.</t>
  </si>
  <si>
    <t>Inclusion and Disability Training</t>
  </si>
  <si>
    <r>
      <rPr>
        <rFont val="Helvetica Neue"/>
        <color rgb="FF000000"/>
        <sz val="12.0"/>
      </rPr>
      <t xml:space="preserve">All building staff and personnel receive training in disability rights, inclusion, accessibility, and equity prior to building occupancy or within first 60 days of onboarding. 
</t>
    </r>
    <r>
      <rPr>
        <rFont val="Helvetica Neue"/>
        <color rgb="FF000000"/>
        <sz val="12.0"/>
      </rPr>
      <t>- Includes all management, resident-facing, and maintenance staff
- Provides ongoing professional development opportunities</t>
    </r>
  </si>
  <si>
    <t>Inclusion Supports &amp; Services Personnel - L1 (intermediate)</t>
  </si>
  <si>
    <r>
      <rPr>
        <rFont val="Helvetica Neue"/>
        <color rgb="FF000000"/>
        <sz val="12.0"/>
      </rPr>
      <t>A dedicated staff trained in inclusion, disability, supports, and services on staff to:</t>
    </r>
    <r>
      <rPr>
        <rFont val="Helvetica Neue"/>
        <color rgb="FF000000"/>
        <sz val="12.0"/>
      </rPr>
      <t xml:space="preserve">
- Assists with wayfinding, assistive technology like listening devices, etc.
- Provides assistance to visitors with disabilities
- Manages events and promotes social connections for all residents, promoting long-term residency
- Manages outreach and engagement with the neighborhood community outside the building
- Assists with connecting residents to services they require</t>
    </r>
  </si>
  <si>
    <t>Inclusion Support &amp; Services Personnel - L2 (advanced)</t>
  </si>
  <si>
    <r>
      <rPr>
        <rFont val="Helvetica Neue"/>
        <color rgb="FF000000"/>
        <sz val="12.0"/>
      </rPr>
      <t xml:space="preserve">A dedicated staff trained in inclusion, disability, supports, and services on staff to:
</t>
    </r>
    <r>
      <rPr>
        <rFont val="Helvetica Neue"/>
        <color rgb="FF000000"/>
        <sz val="12.0"/>
      </rPr>
      <t>- Lead inclusion services and support training and development for all staff, residents and community
- Build trust and rapport with residents with disabilities and support with personalized housing access goals that are centered upon the residents' goals and identified needs
- Manage events and promote social connections for all residents, promoting long-term residency
- Manage outreach and engagement with the neighborhood community outside the building and develops ongoing resources
- Assess existing community services; identify and outreach to potential community services to connect residents to services they require
- Trained in personal care supports and networks to be able to find emergency personal care support services to step in when a resident's attendant is unavailable</t>
    </r>
  </si>
  <si>
    <t>24/7 On-Call Support</t>
  </si>
  <si>
    <r>
      <rPr>
        <rFont val="Helvetica Neue"/>
        <color rgb="FF000000"/>
        <sz val="12.0"/>
      </rPr>
      <t>Staffed 24/7 for resident support.</t>
    </r>
    <r>
      <rPr>
        <rFont val="Helvetica Neue"/>
        <color rgb="FF000000"/>
        <sz val="12.0"/>
      </rPr>
      <t xml:space="preserve">
- Trained in disability access, trauma-informed care, and service delivery systems
- Available to respond to calls and refer to additional support as needed</t>
    </r>
  </si>
  <si>
    <t>Service-Provider Gap Support</t>
  </si>
  <si>
    <r>
      <rPr>
        <rFont val="Helvetica Neue"/>
        <color rgb="FF000000"/>
        <sz val="12.0"/>
      </rPr>
      <t xml:space="preserve">On-Site staff will respond to resident needs in the case of service provider gaps.
</t>
    </r>
    <r>
      <rPr>
        <rFont val="Helvetica Neue"/>
        <color rgb="FF000000"/>
        <sz val="12.0"/>
      </rPr>
      <t>- Residents who use individualized in home services (Home and Community Based Services and similar) may have instances where staff are unable to arrive or do not arrive on time
- Building staff is trained to support residents to call service provider backup and ensure proper staff support arrives</t>
    </r>
  </si>
  <si>
    <t>Manager Units for Staff</t>
  </si>
  <si>
    <r>
      <rPr>
        <rFont val="Helvetica Neue"/>
        <color rgb="FF000000"/>
        <sz val="12.0"/>
      </rPr>
      <t>Provide live-in staff units.</t>
    </r>
    <r>
      <rPr>
        <rFont val="Helvetica Neue"/>
        <color rgb="FF000000"/>
        <sz val="12.0"/>
      </rPr>
      <t xml:space="preserve">
- 2 units per 150 dwelling units in a project
- Can be studios, 1-bedroom, or 2-bedroom units</t>
    </r>
  </si>
  <si>
    <t>6.2</t>
  </si>
  <si>
    <t>Operations &amp; Amenities - Leasing</t>
  </si>
  <si>
    <t>Acceptance of Vouchers</t>
  </si>
  <si>
    <r>
      <rPr>
        <rFont val="Helvetica Neue"/>
        <color rgb="FF000000"/>
        <sz val="12.0"/>
      </rPr>
      <t xml:space="preserve">Properties allow residents to utilize housing vouchers.
</t>
    </r>
    <r>
      <rPr>
        <rFont val="Helvetica Neue"/>
        <color rgb="FF000000"/>
        <sz val="12.0"/>
      </rPr>
      <t>- For example, Federal Vouchers (Housing Choice and Mainstream Vouchers) or City/State Provided Vouchers</t>
    </r>
  </si>
  <si>
    <t>Deep Affirmative Marketing - L1</t>
  </si>
  <si>
    <r>
      <rPr>
        <rFont val="Helvetica Neue"/>
        <color rgb="FF000000"/>
        <sz val="12.0"/>
      </rPr>
      <t xml:space="preserve">Reach out to people at all AMI levels of all races, and people with and without disabilities who may not already be aware of the affordable housing lottery process.
</t>
    </r>
    <r>
      <rPr>
        <rFont val="Helvetica Neue"/>
        <color rgb="FF000000"/>
        <sz val="12.0"/>
      </rPr>
      <t>- Use plain language and visualizations to encourage new populations to sign up for the affordable housing lottery
- Marketing is not limited to those involved in the project development process
- Identify community-based organizations who run programming related to preparing people with and without disabilities to be ready for housing lottery and application processes and ensure that the marketing materials are provided to such CBOs</t>
    </r>
  </si>
  <si>
    <t>Deep Affirmative Marketing - L2</t>
  </si>
  <si>
    <r>
      <rPr>
        <rFont val="Helvetica Neue"/>
        <color rgb="FF000000"/>
        <sz val="12.0"/>
      </rPr>
      <t xml:space="preserve">Deeper affirmative marketing efforts.
</t>
    </r>
    <r>
      <rPr>
        <rFont val="Helvetica Neue"/>
        <color rgb="FF000000"/>
        <sz val="12.0"/>
      </rPr>
      <t>- All of L1 above and:
- Affirmative marketing plan is created 6 months prior to lease up
- Affirmative marketing efforts is documented and tracked against metrics defined in planning process</t>
    </r>
  </si>
  <si>
    <t>Embedded Inclusion in Marketing Process</t>
  </si>
  <si>
    <r>
      <rPr>
        <rFont val="Helvetica Neue"/>
        <color rgb="FF000000"/>
        <sz val="12.0"/>
      </rPr>
      <t xml:space="preserve">Market community based on resident experience and diverse identities.
</t>
    </r>
    <r>
      <rPr>
        <rFont val="Helvetica Neue"/>
        <color rgb="FF000000"/>
        <sz val="12.0"/>
      </rPr>
      <t>- Center on universal benefits of accessibility and inclusion
- Avoid paternalistic language
- Avoid focusing the marketing on “cross-subsidies,” AMI levels, and affordable requirements
- Promote housing based on various personas (target residents at different income levels) centering on their future resident experience and inclusivity in the community</t>
    </r>
  </si>
  <si>
    <t xml:space="preserve">Lottery Application System </t>
  </si>
  <si>
    <r>
      <rPr>
        <rFont val="Helvetica Neue"/>
        <color rgb="FF000000"/>
        <sz val="12.0"/>
      </rPr>
      <t xml:space="preserve">Operate a lottery versus a waitlist.
</t>
    </r>
    <r>
      <rPr>
        <rFont val="Helvetica Neue"/>
        <color rgb="FF000000"/>
        <sz val="12.0"/>
      </rPr>
      <t>- Lottery provides people who are less aware of the project to apply, and does not disadvantage people based on access to technology or ability to attend in person events at specified times to sign up
- The lottery will have sufficient notification to give many people the opportunity to apply
- All information related to the lottery must be provided in plain language and with accessible technologies, in addition to relevant non-English languages of the communities in the surrounding neighborhoods. When people enter the lottery, a clear timeline of the leasing process and documentation needed will be provided to each lottery applicant</t>
    </r>
  </si>
  <si>
    <t>Plain Language Leasing Information</t>
  </si>
  <si>
    <r>
      <rPr>
        <rFont val="Helvetica Neue"/>
        <color rgb="FF000000"/>
        <sz val="12.0"/>
      </rPr>
      <t xml:space="preserve">Include plain language overview language will be provided with leasing and income verification paperwork.
</t>
    </r>
    <r>
      <rPr>
        <rFont val="Helvetica Neue"/>
        <color rgb="FF000000"/>
        <sz val="12.0"/>
      </rPr>
      <t>- In lieu of or as a supplement to existing leasing and verification paperwork
- Provide to all residents, request or opt-in not required</t>
    </r>
  </si>
  <si>
    <t>Individual Roommate Selection</t>
  </si>
  <si>
    <r>
      <rPr>
        <rFont val="Helvetica Neue"/>
        <color rgb="FF000000"/>
        <sz val="12.0"/>
      </rPr>
      <t xml:space="preserve">Residents have choice about their individual apartment roommates.
</t>
    </r>
    <r>
      <rPr>
        <rFont val="Helvetica Neue"/>
        <color rgb="FF000000"/>
        <sz val="12.0"/>
      </rPr>
      <t>- Matching services can be provided but residents are given ultimate choice
- Exceptions in shared/co-living where residents have individual bedroom/bathroom but share a common suite with other housemates</t>
    </r>
  </si>
  <si>
    <t>3rd Party Deposit and Credit Support</t>
  </si>
  <si>
    <r>
      <rPr>
        <rFont val="Helvetica Neue"/>
        <color rgb="FF000000"/>
        <sz val="12.0"/>
      </rPr>
      <t xml:space="preserve">Deposit and credit support.
</t>
    </r>
    <r>
      <rPr>
        <rFont val="Helvetica Neue"/>
        <color rgb="FF000000"/>
        <sz val="12.0"/>
      </rPr>
      <t xml:space="preserve">- Property management to partner with third party organizations and businesses that offer flexible tools for residents to secure housing who may not have strong finances (for instance, security deposit insurance, alternatives to credit scoring, and emergency rental assistance assurance) 
</t>
    </r>
  </si>
  <si>
    <t>Leasing Support Services</t>
  </si>
  <si>
    <r>
      <rPr>
        <rFont val="Helvetica Neue"/>
        <color rgb="FF000000"/>
        <sz val="12.0"/>
      </rPr>
      <t xml:space="preserve">Services provided, in partnership with staff/organization overseeing income verification process, ensures people with disabilities are given accommodations to submit income verification complete paperwork.
</t>
    </r>
    <r>
      <rPr>
        <rFont val="Helvetica Neue"/>
        <color rgb="FF000000"/>
        <sz val="12.0"/>
      </rPr>
      <t>- Extensions provided where needed for accomodations
- Direct support completing and compiling leasing and income verification information</t>
    </r>
  </si>
  <si>
    <t>Building Staff Involved In Leasing Process</t>
  </si>
  <si>
    <r>
      <rPr>
        <rFont val="Helvetica Neue"/>
        <color rgb="FF000000"/>
        <sz val="12.0"/>
      </rPr>
      <t xml:space="preserve">Operations staff support building leasing.
</t>
    </r>
    <r>
      <rPr>
        <rFont val="Helvetica Neue"/>
        <color rgb="FF000000"/>
        <sz val="12.0"/>
      </rPr>
      <t>- Leasing and move-in is the first defining moment of a resident experience
- Upon signing lease, operations staff meet with resident to understand individual resident housing goals and needs</t>
    </r>
  </si>
  <si>
    <t xml:space="preserve">Inclusive Leasing Documentation </t>
  </si>
  <si>
    <r>
      <rPr>
        <rFont val="Helvetica Neue"/>
        <color rgb="FF000000"/>
        <sz val="12.0"/>
      </rPr>
      <t xml:space="preserve">Represent diverse identities during leasing process.
</t>
    </r>
    <r>
      <rPr>
        <rFont val="Helvetica Neue"/>
        <color rgb="FF000000"/>
        <sz val="12.0"/>
      </rPr>
      <t>- Gender inclusive phrasing in documentation for apartment leasing, in lieu of conventional representations of man and woman options
- Represent neurodiversity and disability in leasing process and resident identities</t>
    </r>
  </si>
  <si>
    <t>Accessible Unit Tracking</t>
  </si>
  <si>
    <r>
      <rPr>
        <rFont val="Helvetica Neue"/>
        <color rgb="FF000000"/>
        <sz val="12.0"/>
      </rPr>
      <t xml:space="preserve">The building operator tracks the different accessibility offerings of each dwelling unit against applications that request those features.
</t>
    </r>
    <r>
      <rPr>
        <rFont val="Helvetica Neue"/>
        <color rgb="FF000000"/>
        <sz val="12.0"/>
      </rPr>
      <t>- Residents have access to units that meet their access needs and units with accessible features
- Not applicable for buildings where all units feature the same accessibility features</t>
    </r>
  </si>
  <si>
    <t xml:space="preserve">Eviction Protection Plan </t>
  </si>
  <si>
    <r>
      <rPr>
        <rFont val="Helvetica Neue"/>
        <color rgb="FF000000"/>
        <sz val="12.0"/>
      </rPr>
      <t xml:space="preserve">Create and implement an eviction protection plan that is rooted in disability inclusion and racial equity.  
</t>
    </r>
    <r>
      <rPr>
        <rFont val="Helvetica Neue"/>
        <color rgb="FF000000"/>
        <sz val="12.0"/>
      </rPr>
      <t>- Clearly identify and communicate eviction causes, risks, and situations that lead to housing loss
- Proactively support residents at risk of housing loss</t>
    </r>
  </si>
  <si>
    <t>6.3</t>
  </si>
  <si>
    <t>Operations &amp; Amenities - Services</t>
  </si>
  <si>
    <t>Culture of Interdependence</t>
  </si>
  <si>
    <r>
      <rPr>
        <rFont val="Helvetica Neue"/>
        <color rgb="FF000000"/>
        <sz val="12.0"/>
      </rPr>
      <t xml:space="preserve">Community staff creates a culture of mutual support through strong presence in the community, a natural ability and interest to connect residents to each other, and an ability to connect residents to the larger community.
</t>
    </r>
    <r>
      <rPr>
        <rFont val="Helvetica Neue"/>
        <color rgb="FF000000"/>
        <sz val="12.0"/>
      </rPr>
      <t>- Culture of community and interdependence
- Opportunities for residents to support and be supported</t>
    </r>
  </si>
  <si>
    <t>Residents Control of Living Structure and Schedule</t>
  </si>
  <si>
    <r>
      <rPr>
        <rFont val="Helvetica Neue"/>
        <color rgb="FF000000"/>
        <sz val="12.0"/>
      </rPr>
      <t xml:space="preserve">Resident have choice and control in their lives.
</t>
    </r>
    <r>
      <rPr>
        <rFont val="Helvetica Neue"/>
        <color rgb="FF000000"/>
        <sz val="12.0"/>
      </rPr>
      <t>- Residents have choice about how they live their daily-life in terms of schedule, meals, and visitors
- Residents maintain control over their own housing and lease agreement
- This includes supported decision-making</t>
    </r>
  </si>
  <si>
    <t>Resident Selected Service Providers - L1</t>
  </si>
  <si>
    <r>
      <rPr>
        <rFont val="Helvetica Neue"/>
        <color rgb="FF000000"/>
        <sz val="12.0"/>
      </rPr>
      <t xml:space="preserve">Residents can choose service providers for home and community based services separate from building ownership/management.
</t>
    </r>
    <r>
      <rPr>
        <rFont val="Helvetica Neue"/>
        <color rgb="FF000000"/>
        <sz val="12.0"/>
      </rPr>
      <t xml:space="preserve">- Ability to change service providers without changing or putting their housing at risk
</t>
    </r>
  </si>
  <si>
    <t>Resident Selected Service Providers - L2</t>
  </si>
  <si>
    <r>
      <rPr>
        <rFont val="Helvetica Neue"/>
        <color rgb="FF000000"/>
        <sz val="12.0"/>
      </rPr>
      <t>Meet L1 requirement above and:</t>
    </r>
    <r>
      <rPr>
        <rFont val="Helvetica Neue"/>
        <color rgb="FF000000"/>
        <sz val="12.0"/>
      </rPr>
      <t xml:space="preserve">
- Building staff can support and refer residents to service providers based on individual preferences and needs</t>
    </r>
  </si>
  <si>
    <t>6.4</t>
  </si>
  <si>
    <t>Operations &amp; Amenities - Programming</t>
  </si>
  <si>
    <t>Carsharing Support</t>
  </si>
  <si>
    <r>
      <rPr>
        <rFont val="Helvetica Neue"/>
        <color rgb="FF000000"/>
        <sz val="12.0"/>
      </rPr>
      <t xml:space="preserve">Residents have access to alternatives to car-ownership including car-sharing and on-demand rentals.
</t>
    </r>
    <r>
      <rPr>
        <rFont val="Helvetica Neue"/>
        <color rgb="FF000000"/>
        <sz val="12.0"/>
      </rPr>
      <t>- Access either to subsidized car sharing and/or to hybrid or EV fleet vehicles
- Coordinated car-sharing by building staff
- Match residents and neighbors with a rideshare program</t>
    </r>
  </si>
  <si>
    <t>Resident Programs and Events</t>
  </si>
  <si>
    <r>
      <rPr>
        <rFont val="Helvetica Neue"/>
        <color rgb="FF000000"/>
        <sz val="12.0"/>
      </rPr>
      <t xml:space="preserve">Ongoing building events and activities.
</t>
    </r>
    <r>
      <rPr>
        <rFont val="Helvetica Neue"/>
        <color rgb="FF000000"/>
        <sz val="12.0"/>
      </rPr>
      <t>- In-person events, art activations, and non-traditional partnerships
- Regular opportunities for residents to connect with one another and the surrounding community members who live nearby and include them in processes to promote civic trust and strengthen a sense of community</t>
    </r>
  </si>
  <si>
    <t>Self Score</t>
  </si>
  <si>
    <t>Team Notes</t>
  </si>
  <si>
    <t>Element Name (and level where applicable)</t>
  </si>
  <si>
    <t>1 - DESIGN PROCESS</t>
  </si>
  <si>
    <t>DESIGN PROCESS - OUTREACH</t>
  </si>
  <si>
    <r>
      <rPr>
        <rFont val="Arial"/>
        <b/>
        <color rgb="FF000000"/>
        <sz val="12.0"/>
      </rPr>
      <t xml:space="preserve">Involve people with disabilities and potential future users or similar populations in focus groups/sharing feedback before design begins.
</t>
    </r>
    <r>
      <rPr>
        <rFont val="Arial"/>
        <b val="0"/>
        <color rgb="FF000000"/>
        <sz val="12.0"/>
      </rPr>
      <t>- People with disabilities are part of the project visioning and development
- Document the comments and requests and incorporate into the project's list of Universal Design goals
- Possible methods: Confidential survey, design workshop, focus group, open meeting</t>
    </r>
  </si>
  <si>
    <r>
      <rPr>
        <rFont val="Arial"/>
        <b/>
        <color rgb="FF000000"/>
        <sz val="12.0"/>
      </rPr>
      <t xml:space="preserve">Additional Focus Group.
</t>
    </r>
    <r>
      <rPr>
        <rFont val="Arial"/>
        <b val="0"/>
        <color rgb="FF000000"/>
        <sz val="12.0"/>
      </rPr>
      <t>- A second focus group meeting is held to get feedback on the design at the end of Schematic Design, or no later than 50% Design Development</t>
    </r>
  </si>
  <si>
    <t>DESIGN PROCESS - TEAM</t>
  </si>
  <si>
    <r>
      <rPr>
        <rFont val="Arial"/>
        <b/>
        <color rgb="FF000000"/>
        <sz val="12.0"/>
      </rPr>
      <t xml:space="preserve">A professional Universal Design expert is part of the core project team.
</t>
    </r>
    <r>
      <rPr>
        <rFont val="Arial"/>
        <b val="0"/>
        <color rgb="FF000000"/>
        <sz val="12.0"/>
      </rPr>
      <t>- Joins the team at the initiation of the project
- Customizes UD goals based on any specific project population needs
- Orients the team to the intentions and benefits of Universal Design (owner, developer, contractor, architect, and all architect's subconsultants)
- Tracks Universal Design elements incorporated into the project
- Runs UD workshops
- Reviews drawings to identify Universal Design opportunities
- Works with the building operator to identify Inclusion opportunities</t>
    </r>
  </si>
  <si>
    <r>
      <rPr>
        <rFont val="Arial"/>
        <b/>
        <color rgb="FF000000"/>
        <sz val="12.0"/>
      </rPr>
      <t xml:space="preserve">Universal Design expert conducts at least one UD Workshop at the beginning of Schematic Design.
</t>
    </r>
    <r>
      <rPr>
        <rFont val="Arial"/>
        <b val="0"/>
        <color rgb="FF000000"/>
        <sz val="12.0"/>
      </rPr>
      <t>- Orients the design team to UD possibilities for the project and at least one team review workshop before 50% Schematic Design Phase drawings are complete</t>
    </r>
  </si>
  <si>
    <r>
      <rPr>
        <rFont val="Arial"/>
        <b/>
        <color rgb="FF000000"/>
        <sz val="12.0"/>
      </rPr>
      <t>Project team, including general contractor and engineers, has Universal Design support materials:</t>
    </r>
    <r>
      <rPr>
        <rFont val="Arial"/>
        <color rgb="FF000000"/>
        <sz val="12.0"/>
      </rPr>
      <t xml:space="preserve">
- Manual describing this system
- Web links with references and case studies from this system</t>
    </r>
  </si>
  <si>
    <r>
      <rPr>
        <rFont val="Arial"/>
        <b/>
        <color rgb="FF000000"/>
        <sz val="12.0"/>
      </rPr>
      <t xml:space="preserve">Additional UD Workshops.
</t>
    </r>
    <r>
      <rPr>
        <rFont val="Arial"/>
        <b val="0"/>
        <color rgb="FF000000"/>
        <sz val="12.0"/>
      </rPr>
      <t>- In addition to the above, UD expert conducts at least one project review meeting per project phase (Design Development, Construction Documents, Pre-Construction)</t>
    </r>
  </si>
  <si>
    <r>
      <rPr>
        <rFont val="Arial"/>
        <b/>
        <color rgb="FF000000"/>
        <sz val="12.0"/>
      </rPr>
      <t xml:space="preserve">Project General Contractor (GC) is involved in the UD Workshops listed above.
</t>
    </r>
    <r>
      <rPr>
        <rFont val="Arial"/>
        <b val="0"/>
        <color rgb="FF000000"/>
        <sz val="12.0"/>
      </rPr>
      <t>- By more deeply understanding the design intent, GC can offer strategies to include more UD elements more efficiently, thereby reducing costs
- Improves likelihood that GC's field decisions won't inadvertently conflict with UD intent, especially when they are proposing substitutions for specified products that may no longer be available
- If the GC is not identified early in the design process, a separate workshop can be conducted with the GC and stakeholders or other focus groups later in the design process for this credit</t>
    </r>
  </si>
  <si>
    <r>
      <rPr>
        <rFont val="Arial"/>
        <b/>
        <color rgb="FF000000"/>
        <sz val="12.0"/>
      </rPr>
      <t xml:space="preserve">People with disabilities are part of advisory groups / focus groups shaping the project with documented ability to shape and define the project.
</t>
    </r>
    <r>
      <rPr>
        <rFont val="Arial"/>
        <b val="0"/>
        <color rgb="FF000000"/>
        <sz val="12.0"/>
      </rPr>
      <t>- Advisory or focus groups are people with lived experience assembled by the project team</t>
    </r>
  </si>
  <si>
    <t>DESIGN PROCESS - PROJECT PROGRAM</t>
  </si>
  <si>
    <r>
      <rPr>
        <rFont val="Arial"/>
        <b/>
        <color rgb="FF000000"/>
        <sz val="12.0"/>
      </rPr>
      <t xml:space="preserve">Involve a person/organization who will be part of designing and delivering services in the project design process.
</t>
    </r>
    <r>
      <rPr>
        <rFont val="Arial"/>
        <b val="0"/>
        <color rgb="FF000000"/>
        <sz val="12.0"/>
      </rPr>
      <t>Early exploration of local connections can:
- Lead to a richer array of services
- Create early connections with service providers and other community members who could benefit the project through their input
- Ensure that full services are defined early and ready to be offered even during the lease-up process</t>
    </r>
  </si>
  <si>
    <r>
      <rPr>
        <rFont val="Arial"/>
        <b/>
        <color rgb="FF000000"/>
        <sz val="12.0"/>
      </rPr>
      <t xml:space="preserve">Project team documents adhere to LEED requirements for indoor air quality.
</t>
    </r>
    <r>
      <rPr>
        <rFont val="Arial"/>
        <b val="0"/>
        <color rgb="FF000000"/>
        <sz val="12.0"/>
      </rPr>
      <t>- Ensures a higher level of indoor air quality for users, especially residents, with chemical sensitivities and compromised respiration</t>
    </r>
  </si>
  <si>
    <r>
      <rPr>
        <rFont val="Arial"/>
        <b/>
        <color rgb="FF000000"/>
        <sz val="12.0"/>
      </rPr>
      <t xml:space="preserve">Building team and community advisors plans a holistic security program that supports resident and neighbors and includes community-led public safety efforts.
- </t>
    </r>
    <r>
      <rPr>
        <rFont val="Arial"/>
        <b val="0"/>
        <color rgb="FF000000"/>
        <sz val="12.0"/>
      </rPr>
      <t>Security planning includes future potential residents and existing neighborhood residents in the process
- Plan defines explicitly: security and safety staffing, use of cameras and other monitoring, building access controls, and policies around conflict resolution, de-escalation, and 3rd party interventions by police and police-alternatives   
- Consider how security and safety program is: cognitively and physically accessible, culturally responsive and trauma informed, and addresses how racism and ableism impact how safety and security protocols are carried out
- Reference: SITE - BUILDING AND SITE SECURITY</t>
    </r>
  </si>
  <si>
    <t>DESIGN PROCESS - EDUCATION</t>
  </si>
  <si>
    <r>
      <rPr>
        <rFont val="Arial"/>
        <b/>
        <color rgb="FF000000"/>
        <sz val="12.0"/>
      </rPr>
      <t>Project development team creates accessible, inclusive design educational strategies.</t>
    </r>
    <r>
      <rPr>
        <rFont val="Arial"/>
        <color rgb="FF000000"/>
        <sz val="12.0"/>
      </rPr>
      <t xml:space="preserve">
- Education for residents on Universal Design concepts and features, accessibility, and inclusivity
- Support local public institutions, policymakers, and other organizations to understand and achieve access and inclusion
- Outreach to nearby places and programs to share best practices and strategies</t>
    </r>
  </si>
  <si>
    <r>
      <rPr>
        <rFont val="Arial"/>
        <b/>
        <color rgb="FF000000"/>
        <sz val="12.0"/>
      </rPr>
      <t>Project development team creates a case study document.</t>
    </r>
    <r>
      <rPr>
        <rFont val="Arial"/>
        <color rgb="FF000000"/>
        <sz val="12.0"/>
      </rPr>
      <t xml:space="preserve">
- For use in promoting other Universal Design in other housing projects
- For use by the Housing Inclusion Project for sharing with future certification efforts</t>
    </r>
  </si>
  <si>
    <r>
      <rPr>
        <rFont val="Arial"/>
        <b/>
        <color rgb="FF000000"/>
        <sz val="12.0"/>
      </rPr>
      <t xml:space="preserve">Property sign during construction includes useful project information:
</t>
    </r>
    <r>
      <rPr>
        <rFont val="Arial"/>
        <b val="0"/>
        <color rgb="FF000000"/>
        <sz val="12.0"/>
      </rPr>
      <t xml:space="preserve">- Active ISA logo
- Equal Opportunity Housing Logo
- Hearing-impaired access information
- Leasing contact phone numbers for the developer and/or operator
- Phone number for the general contractor for reporting construction site problems </t>
    </r>
  </si>
  <si>
    <r>
      <rPr>
        <rFont val="Arial"/>
        <b/>
        <color rgb="FF000000"/>
        <sz val="12.0"/>
      </rPr>
      <t xml:space="preserve">Development process includes one or more efforts to increase local accessibility.
</t>
    </r>
    <r>
      <rPr>
        <rFont val="Arial"/>
        <b val="0"/>
        <color rgb="FF000000"/>
        <sz val="12.0"/>
      </rPr>
      <t>- Advocacy for increased accessible amenities in the surrounding area
- Inclusive housing advocacy
- Other disability-forward development advocacy</t>
    </r>
  </si>
  <si>
    <t>DESIGN PROCESS - GENERAL</t>
  </si>
  <si>
    <r>
      <rPr>
        <rFont val="Arial"/>
        <b/>
        <color theme="1"/>
        <sz val="12.0"/>
      </rPr>
      <t xml:space="preserve">All accessibility signage is to use the Active ISA. Includes but is not limited to the following:
</t>
    </r>
    <r>
      <rPr>
        <rFont val="Arial"/>
        <color theme="1"/>
        <sz val="12.0"/>
      </rPr>
      <t>- Parking signs (post/wall mounted and painted on spaces)
- Directional signs indicating accessible routes
- Signs denoting accessible entries
- Signs on restroom doors and stall doors
- Signs elsewhere in the building, including the project's promotional materials such as brochures, websites, or similar
- Coordinate early with the local jurisdiction to confirm acceptance - may only be accepted in non-code-required locations</t>
    </r>
  </si>
  <si>
    <t>2 - SITE</t>
  </si>
  <si>
    <t>SITE - GENERAL</t>
  </si>
  <si>
    <r>
      <rPr>
        <rFont val="Arial"/>
        <b/>
        <color rgb="FF000000"/>
        <sz val="12.0"/>
      </rPr>
      <t>Seating options are available in a variety of outdoor locations, in a variety of heights, and with arms to assist stability and getting up/down.</t>
    </r>
    <r>
      <rPr>
        <rFont val="Arial"/>
        <color rgb="FF000000"/>
        <sz val="12.0"/>
      </rPr>
      <t xml:space="preserve">
- Adjacent to pedestrian circulation paths for people with less stamina and to enable and encourage resident interactions
- Some seats are provided in shaded/weather-protected areas
- Recreation areas (playgrounds, pools, tennis courts, etc.) have seats at the perimeter for viewing activities and for interaction
- Other activity areas (BBQ areas, sensory gardens, vegetable gardens, etc.) have seats inside the activity area for participation in activities by a wider range of people
- Seating and other furnishings (trash cans, mailboxes, etc.) should be located along but on the side of pedestrian paths to avoid becoming a trip or fall hazard for people with low vision or those not aware of their environment
- Include seats with and without arms. Arms offer support for unstable torsos, reduce fatigue, and are useful for getting up and down, but chairs without arms can be easier for horizontal transfers to and from a wheelchair
- Reference: SITE - GARDENS &amp; COURTYARDS / OUTDOOR SEATING</t>
    </r>
  </si>
  <si>
    <r>
      <rPr>
        <rFont val="Arial"/>
        <b/>
        <color rgb="FF000000"/>
        <sz val="12.0"/>
      </rPr>
      <t xml:space="preserve">Building includes maximum allowable density.
</t>
    </r>
    <r>
      <rPr>
        <rFont val="Arial"/>
        <b val="0"/>
        <color rgb="FF000000"/>
        <sz val="12.0"/>
      </rPr>
      <t>- leverages density bonuses based on building affordability
- increased density creates more housing opportunities and increases activity within a community</t>
    </r>
  </si>
  <si>
    <t>SITE - NEIGHBORHOOD</t>
  </si>
  <si>
    <r>
      <rPr>
        <rFont val="Arial"/>
        <b/>
        <color rgb="FF000000"/>
        <sz val="12.0"/>
      </rPr>
      <t>Site is within 1/2 mile of:</t>
    </r>
    <r>
      <rPr>
        <rFont val="Arial"/>
        <color rgb="FF000000"/>
        <sz val="12.0"/>
      </rPr>
      <t xml:space="preserve">
- A grocery store
- A pharmacy
- Banking (relates to income equity)</t>
    </r>
  </si>
  <si>
    <r>
      <rPr>
        <rFont val="Arial"/>
        <color rgb="FF000000"/>
        <sz val="12.0"/>
      </rPr>
      <t>Neighborhood Connections &amp;</t>
    </r>
    <r>
      <rPr>
        <rFont val="Arial"/>
        <b/>
        <color rgb="FF000000"/>
        <sz val="12.0"/>
      </rPr>
      <t xml:space="preserve"> </t>
    </r>
    <r>
      <rPr>
        <rFont val="Arial"/>
        <color rgb="FF000000"/>
        <sz val="12.0"/>
      </rPr>
      <t>Usability</t>
    </r>
  </si>
  <si>
    <r>
      <rPr>
        <rFont val="Arial"/>
        <b/>
        <color rgb="FF000000"/>
        <sz val="12.0"/>
      </rPr>
      <t>Site is located within two miles of outdoor amenities including one or more of the following:</t>
    </r>
    <r>
      <rPr>
        <rFont val="Arial"/>
        <color rgb="FF000000"/>
        <sz val="12.0"/>
      </rPr>
      <t xml:space="preserve">
- Wheelchair-accessible outdoor walking paths
- Public park
- Waterfront outdoor areas</t>
    </r>
  </si>
  <si>
    <t>SITE - OVERALL DESIGN</t>
  </si>
  <si>
    <r>
      <rPr>
        <rFont val="Arial"/>
        <b/>
        <color rgb="FF000000"/>
        <sz val="12.0"/>
      </rPr>
      <t>Orient new buildings for comfort.</t>
    </r>
    <r>
      <rPr>
        <rFont val="Arial"/>
        <color rgb="FF000000"/>
        <sz val="12.0"/>
      </rPr>
      <t xml:space="preserve">
- Minimize east- and west-facing exposures to reduce glare from rising or setting sun
- Avoid or protect east- or west-facing main building entrances to prevent glare - important for people with low vision, aging eyes, and increases comfortability for everyone
- Maximize landscape views for resident comfort
- North- and south-oriented buildings, and glazing reduces solar load and operating costs</t>
    </r>
  </si>
  <si>
    <r>
      <rPr>
        <rFont val="Arial"/>
        <b/>
        <color rgb="FF191C1F"/>
        <sz val="12.0"/>
      </rPr>
      <t>The site is organized using straightforward and clear patterns of circulation routes and buildings.</t>
    </r>
    <r>
      <rPr>
        <rFont val="Arial"/>
        <color rgb="FF191C1F"/>
        <sz val="12.0"/>
      </rPr>
      <t xml:space="preserve">
- Understandable circulation patterns are easier to navigate for people unfamiliar with a site
- People prone to disorientation are more comfortable
- People with no or low vision can navigate the site more easily
- When organic or secondary paths are used, delineate them (passing type, lighting, planting, etc.) in ways that make them distinct from primary circulation routes
- Incorporating primary and secondary circulation paths can make a site more interesting for everyone</t>
    </r>
  </si>
  <si>
    <r>
      <rPr>
        <rFont val="Arial"/>
        <b/>
        <color rgb="FF000000"/>
        <sz val="12.0"/>
      </rPr>
      <t xml:space="preserve">Development team acknowledges original land holders.
</t>
    </r>
    <r>
      <rPr>
        <rFont val="Arial"/>
        <color rgb="FF000000"/>
        <sz val="12.0"/>
      </rPr>
      <t>- Can be done in groundbreaking, visual marker on-site, or other partnership with local tribal nations, historically important past owners</t>
    </r>
  </si>
  <si>
    <r>
      <rPr>
        <rFont val="Arial"/>
        <b/>
        <color rgb="FF000000"/>
        <sz val="12.0"/>
      </rPr>
      <t xml:space="preserve">Design site directional signage to be clear and broadly usable.
</t>
    </r>
    <r>
      <rPr>
        <rFont val="Arial"/>
        <color rgb="FF000000"/>
        <sz val="12.0"/>
      </rPr>
      <t>- Signs are high-contrast (light text on a dark field yields the least glare), in raised text, and in braille
- Text should use sans serif fonts
- Signs have pictograms for children, non-English speakers, people with learning disabilities, and others who cannot read
- Coordinate signage for the site and the building to use a consistent set of pictograms, wording, font style, or similar
- Reference: BUILDING COMPONENTS: DIRECTIONAL SIGNAGE</t>
    </r>
  </si>
  <si>
    <t>SITE - BUILDING APPROACH AND ENTRY</t>
  </si>
  <si>
    <r>
      <rPr>
        <rFont val="Arial"/>
        <b/>
        <color rgb="FF000000"/>
        <sz val="12.0"/>
      </rPr>
      <t xml:space="preserve">Architectural Landmarks.
</t>
    </r>
    <r>
      <rPr>
        <rFont val="Arial"/>
        <color rgb="FF000000"/>
        <sz val="12.0"/>
      </rPr>
      <t>- Architectural features distinguish all primary entrances and exits from other entrances and exits (e.g., prominent signs, graphics, architectural features, landmarks, etc.)
- Landmark elements have unique lighting to assist in locating them
- They are visible along the primary approach route of motor vehicles, pedestrians, and cyclists</t>
    </r>
  </si>
  <si>
    <r>
      <rPr>
        <rFont val="Arial"/>
        <b/>
        <color rgb="FF000000"/>
        <sz val="12.0"/>
      </rPr>
      <t xml:space="preserve">Strategically avoid curbs at vehicular drop-off areas.
</t>
    </r>
    <r>
      <rPr>
        <rFont val="Arial"/>
        <color rgb="FF000000"/>
        <sz val="12.0"/>
      </rPr>
      <t>- Creates an easier transition from vans, ride-shares, etc. for mobility devices and everyone else
- Use tactile warnings where curbs are eliminated
- Use bollards to protect pedestrians and add visual clues to vehicular areas
- Limit to only the area needed for easy access to vehicles, leaving other areas with curbs for easier detection for blind people with canes</t>
    </r>
  </si>
  <si>
    <r>
      <rPr>
        <rFont val="Arial"/>
        <b/>
        <color rgb="FF000000"/>
        <sz val="12.0"/>
      </rPr>
      <t>Change of materials at entrance doors assists in finding the way into the building.</t>
    </r>
    <r>
      <rPr>
        <rFont val="Arial"/>
        <color rgb="FF000000"/>
        <sz val="12.0"/>
      </rPr>
      <t xml:space="preserve">
- Extends across sidewalk to curb
- Cane detectable
- Not too rough that it disrupts sidewalk travel
- Select colors for visibility to people with different sorts of color blindness; minimum luminance contrast of 50 percent as well</t>
    </r>
  </si>
  <si>
    <t>SITE - VEHICLES</t>
  </si>
  <si>
    <r>
      <rPr>
        <rFont val="Arial"/>
        <b/>
        <color rgb="FF000000"/>
        <sz val="12.0"/>
      </rPr>
      <t xml:space="preserve">Parking facilities with more than one area or floor have each area uniquely identified with numbers, letters, colors, or symbols.
</t>
    </r>
    <r>
      <rPr>
        <rFont val="Arial"/>
        <color rgb="FF000000"/>
        <sz val="12.0"/>
      </rPr>
      <t>- Assists residents and visitors in remembering where they parked, especially when parking is not assigned</t>
    </r>
  </si>
  <si>
    <r>
      <rPr>
        <rFont val="Arial"/>
        <b/>
        <color rgb="FF000000"/>
        <sz val="12.0"/>
      </rPr>
      <t xml:space="preserve">Provide 98 inch vertical clearance in all circulation and parking areas of garage and on-site parking, not just routes to accessible spaces.
</t>
    </r>
    <r>
      <rPr>
        <rFont val="Arial"/>
        <color rgb="FF000000"/>
        <sz val="12.0"/>
      </rPr>
      <t>- Allows people with an accessible van to park elsewhere, even if the designated accessible spaces are full</t>
    </r>
  </si>
  <si>
    <r>
      <rPr>
        <rFont val="Arial"/>
        <b/>
        <color rgb="FF000000"/>
        <sz val="12.0"/>
      </rPr>
      <t xml:space="preserve">Provide additional vertical clearance beyond the ADA 98 inches requirement for taller accessible vans.
</t>
    </r>
    <r>
      <rPr>
        <rFont val="Arial"/>
        <color rgb="FF000000"/>
        <sz val="12.0"/>
      </rPr>
      <t>- Regular accessible vans are in the 78-inch to 95-inch range. Taller ones can be 105 inches to 108 inches high
- Allows for Paratransit vans
- Allows space for roof racks on shorter vans</t>
    </r>
  </si>
  <si>
    <r>
      <rPr>
        <rFont val="Arial"/>
        <b/>
        <color rgb="FF000000"/>
        <sz val="12.0"/>
      </rPr>
      <t xml:space="preserve">Wheel stop placement.
</t>
    </r>
    <r>
      <rPr>
        <rFont val="Arial"/>
        <color rgb="FF000000"/>
        <sz val="12.0"/>
      </rPr>
      <t>- Avoid one wheel stop used for two parking spaces; creates a potential tripping hazard for people walking between parking spaces</t>
    </r>
  </si>
  <si>
    <r>
      <rPr>
        <rFont val="Arial"/>
        <b/>
        <color rgb="FF000000"/>
        <sz val="12.0"/>
      </rPr>
      <t xml:space="preserve">Accessible parking spaces are covered for protection from the weather.
</t>
    </r>
    <r>
      <rPr>
        <rFont val="Arial"/>
        <color rgb="FF000000"/>
        <sz val="12.0"/>
      </rPr>
      <t>- People with disabilities may take longer to get in and out of vehicles and/or deploy van lifts 
- Getting in and out of vehicles using mobility aids is more dangerous in conditions not protected from snow and ice</t>
    </r>
  </si>
  <si>
    <r>
      <rPr>
        <rFont val="Arial"/>
        <b/>
        <color rgb="FF000000"/>
        <sz val="12.0"/>
      </rPr>
      <t xml:space="preserve">Use 60-inch access aisles throughout.
</t>
    </r>
    <r>
      <rPr>
        <rFont val="Arial"/>
        <b val="0"/>
        <color rgb="FF000000"/>
        <sz val="12.0"/>
      </rPr>
      <t>- The ADA requires a total of 192 inches for a van accessible space plus its access aisle, but the access aisle can be 60 inches or 96 inches of that width. Striping the narrower 60 inch access aisle is less likely to look like a full parking space, so less likely to tempt people to park there, blocking needed access</t>
    </r>
  </si>
  <si>
    <r>
      <rPr>
        <rFont val="Arial"/>
        <b/>
        <color rgb="FF000000"/>
        <sz val="12.0"/>
      </rPr>
      <t xml:space="preserve">All accessible parking spaces are sized as van accessible spaces.
</t>
    </r>
    <r>
      <rPr>
        <rFont val="Arial"/>
        <b val="0"/>
        <color rgb="FF000000"/>
        <sz val="12.0"/>
      </rPr>
      <t>- Provides more flexibility and parking opportunities for people with vans with side-entry ramps (which usually require more space than vertical lifts, and need more than a regular 60-inch access aisle)
- The greater width of van spaces provides additional maneuvering space between vehicles</t>
    </r>
  </si>
  <si>
    <r>
      <rPr>
        <rFont val="Arial"/>
        <b/>
        <color rgb="FF000000"/>
        <sz val="12.0"/>
      </rPr>
      <t>When parking is provided include accessible spaces beyond the ADA requirement.</t>
    </r>
    <r>
      <rPr>
        <rFont val="Arial"/>
        <color rgb="FF000000"/>
        <sz val="12.0"/>
      </rPr>
      <t xml:space="preserve">
- Minimum 1 additional space for projects with less than 25 total spaces
- In addition to the above, one additional space for each 50 spaces beyond 25</t>
    </r>
  </si>
  <si>
    <r>
      <rPr>
        <rFont val="Arial"/>
        <b/>
        <color rgb="FF000000"/>
        <sz val="12.0"/>
      </rPr>
      <t>Include non-reserved Family / Temporarily Disabled Parking spaces adjacent to regular accessible spaces.</t>
    </r>
    <r>
      <rPr>
        <rFont val="Arial"/>
        <color rgb="FF000000"/>
        <sz val="12.0"/>
      </rPr>
      <t xml:space="preserve">
- For families with children, expecting mothers, and people with a temporary disability but no disabled parking permit
Criteria:
- 10 feet wide
- Share access aisle with an accessible space
- Meet the slope requirements of accessible spaces
- Be on an accessible route
- One per five code-required accessible spaces, but not less than one, or adjusted based on project resident demographics and urban vs. suburban sites</t>
    </r>
  </si>
  <si>
    <r>
      <rPr>
        <rFont val="Arial"/>
        <b/>
        <color rgb="FF000000"/>
        <sz val="12.0"/>
      </rPr>
      <t xml:space="preserve">Reserve one dedicated parking space for the Inclusion Concierge program or staff member specifically providing direct services to the residents.
</t>
    </r>
    <r>
      <rPr>
        <rFont val="Arial"/>
        <b val="0"/>
        <color rgb="FF000000"/>
        <sz val="12.0"/>
      </rPr>
      <t>- Increases staff retention, which contributes to creation of a more stable community</t>
    </r>
  </si>
  <si>
    <t>SITE - BIKES</t>
  </si>
  <si>
    <r>
      <rPr>
        <rFont val="Arial"/>
        <b/>
        <color rgb="FF000000"/>
        <sz val="12.0"/>
      </rPr>
      <t xml:space="preserve">Bike connection from the public street or public bike path:
</t>
    </r>
    <r>
      <rPr>
        <rFont val="Arial"/>
        <color rgb="FF000000"/>
        <sz val="12.0"/>
      </rPr>
      <t>- Leads to resident bike parking with minimal crossing of pedestrian walkways
- Has clear signage about location of bike parking
- Has clear safety signage as needed to minimize hazards to pedestrians</t>
    </r>
  </si>
  <si>
    <r>
      <rPr>
        <rFont val="Arial"/>
        <b/>
        <color rgb="FF000000"/>
        <sz val="12.0"/>
      </rPr>
      <t xml:space="preserve">When dedicated bike paths are provided (generally on larger sites), where the path is intended for riding vs. just reaching the bike parking:
</t>
    </r>
    <r>
      <rPr>
        <rFont val="Arial"/>
        <color rgb="FF000000"/>
        <sz val="12.0"/>
      </rPr>
      <t>- Have divided traffic with painted lanes and painted directional arrows
- Have yellow detectable warnings on pedestrian paths crossing the bike path
- Have warning signs for pedestrians where pedestrian paths cross the bike path</t>
    </r>
  </si>
  <si>
    <r>
      <rPr>
        <rFont val="Arial"/>
        <b/>
        <color rgb="FF000000"/>
        <sz val="12.0"/>
      </rPr>
      <t xml:space="preserve">Gates and doors along on-site bike paths:
</t>
    </r>
    <r>
      <rPr>
        <rFont val="Arial"/>
        <color rgb="FF000000"/>
        <sz val="12.0"/>
      </rPr>
      <t>- Are at minimum 3 feet 6 inches wide to allow for wider adaptive trikes and trailers, and to minimize damage from pedals
- Have a minimum 24 inches high smooth surface to prevent catching protruding parts of bikes</t>
    </r>
  </si>
  <si>
    <r>
      <rPr>
        <rFont val="Arial"/>
        <b/>
        <color rgb="FF000000"/>
        <sz val="12.0"/>
      </rPr>
      <t xml:space="preserve">Gates and door operation along on-site bike paths:
</t>
    </r>
    <r>
      <rPr>
        <rFont val="Arial"/>
        <color rgb="FF000000"/>
        <sz val="12.0"/>
      </rPr>
      <t>- Have automatic gate/door operators (since a gate or door cannot easily be unlocked and held open by someone in a recumbent, or who cannot easily dismount an adaptive trike to walk it through the gate/door)
- Timing for closing of automatic gates/doors should be set to allow a slower-moving person or longer bike/trailer to pass easily before they start to close
- Should have a maximum operating force of 10 pounds without the operator, in case the operator malfunctions
- Use operators that, if power to operator fails, don't create additional resistance</t>
    </r>
  </si>
  <si>
    <r>
      <rPr>
        <rFont val="Arial"/>
        <b/>
        <color rgb="FF000000"/>
        <sz val="12.0"/>
      </rPr>
      <t>Visitor accessible bike parking is provided on the street.</t>
    </r>
    <r>
      <rPr>
        <rFont val="Arial"/>
        <color rgb="FF000000"/>
        <sz val="12.0"/>
      </rPr>
      <t xml:space="preserve">
- Minimum 48 inches open on one side (preferably both sides) of bike racks to accommodate larger bikes such as tricycles or adaptive cycles, providing more space for mounting, unmounting, and locking up
- Minimum 72 inches between rear of bike rack and perpendicular pedestrian traffic to accommodate longer adaptive sysles and child trailers without creating a tripping hazard or conflicts between cyclists and pedestrians</t>
    </r>
  </si>
  <si>
    <r>
      <rPr>
        <rFont val="Arial"/>
        <b/>
        <color rgb="FF000000"/>
        <sz val="12.0"/>
      </rPr>
      <t>Access-controlled resident accessible bike parking is provided.</t>
    </r>
    <r>
      <rPr>
        <rFont val="Arial"/>
        <color rgb="FF000000"/>
        <sz val="12.0"/>
      </rPr>
      <t xml:space="preserve">
- Minimum 48 inches open on one side (preferably both sides) of bike racks to accommodate larger bikes such as tricycles or adaptive cycles, providing more space for mounting, unmounting, and locking up
- Minimum 72 inches between rear of bike rack and perpendicular pedestrian traffic to accommodate longer adaptive styles and child trailers without creating a tripping hazard or conflicts between cyclists and pedestrians</t>
    </r>
  </si>
  <si>
    <r>
      <rPr>
        <rFont val="Arial"/>
        <b/>
        <color rgb="FF000000"/>
        <sz val="12.0"/>
      </rPr>
      <t>Separate adaptive bike/trike rack(s) are provided.</t>
    </r>
    <r>
      <rPr>
        <rFont val="Arial"/>
        <color rgb="FF000000"/>
        <sz val="12.0"/>
      </rPr>
      <t xml:space="preserve">
- Allows more access on both sides of bike/trike for left- or right-handed mounting/dismounting
- 5% of total bike parking provided; minimum 1</t>
    </r>
  </si>
  <si>
    <r>
      <rPr>
        <rFont val="Arial"/>
        <b/>
        <color rgb="FF000000"/>
        <sz val="12.0"/>
      </rPr>
      <t>Bike repair services or station is provided, including resident-accessible pressurized air.</t>
    </r>
    <r>
      <rPr>
        <rFont val="Arial"/>
        <color rgb="FF000000"/>
        <sz val="12.0"/>
      </rPr>
      <t xml:space="preserve">
- Provide maneuvering space around air hose and mount in accessible reach range</t>
    </r>
  </si>
  <si>
    <t>SITE - PEDESTRIANS</t>
  </si>
  <si>
    <r>
      <rPr>
        <rFont val="Arial"/>
        <b/>
        <color rgb="FF000000"/>
        <sz val="12.0"/>
      </rPr>
      <t xml:space="preserve">The site allows pedestrians to directly access a primary entrance without crossing a vehicular way or parking lot.
</t>
    </r>
    <r>
      <rPr>
        <rFont val="Arial"/>
        <color rgb="FF000000"/>
        <sz val="12.0"/>
      </rPr>
      <t>- Enhances wayfinding and safety for all residents and visitors</t>
    </r>
  </si>
  <si>
    <r>
      <rPr>
        <rFont val="Arial"/>
        <b/>
        <color rgb="FF000000"/>
        <sz val="12.0"/>
      </rPr>
      <t>Create an accessible, direct connection between adjacent buildings.</t>
    </r>
    <r>
      <rPr>
        <rFont val="Arial"/>
        <color rgb="FF000000"/>
        <sz val="12.0"/>
      </rPr>
      <t xml:space="preserve">
- Makes wayfinding easier for visitors
- Shortens distance to travel for greater convenience</t>
    </r>
  </si>
  <si>
    <r>
      <rPr>
        <rFont val="Arial"/>
        <b/>
        <color rgb="FF000000"/>
        <sz val="12.0"/>
      </rPr>
      <t>Exterior wayﬁnding system to the building entrance delineates primary routes and destinations with guide strips that have a different color than the surrounding paving.</t>
    </r>
    <r>
      <rPr>
        <rFont val="Arial"/>
        <color rgb="FF000000"/>
        <sz val="12.0"/>
      </rPr>
      <t xml:space="preserve">
- Minimum luminance contrast of 50 percent
- Provides a path for people with low vision to follow
- Strips connect site entry points (transit, pedestrian, and vehicular) with the main building entrance
- Grounds people who are easily disoriented
- Creates opportunities for easy directions for visitors to reach locations like the main building entrance, and a rental office</t>
    </r>
  </si>
  <si>
    <r>
      <rPr>
        <rFont val="Arial"/>
        <b/>
        <color rgb="FF000000"/>
        <sz val="12.0"/>
      </rPr>
      <t xml:space="preserve">Exterior guide strips are both colored and textured differently from the surrounding paving.
</t>
    </r>
    <r>
      <rPr>
        <rFont val="Arial"/>
        <color rgb="FF000000"/>
        <sz val="12.0"/>
      </rPr>
      <t>- Minimum luminance contrast of 50 percent
- Adding a cane-detectable texture difference allows lower-sighted and blind people to use the guide strips
- Can create an architectural accent element for increased interest</t>
    </r>
  </si>
  <si>
    <r>
      <rPr>
        <rFont val="Arial"/>
        <b/>
        <color rgb="FF000000"/>
        <sz val="12.0"/>
      </rPr>
      <t xml:space="preserve">Changes in paving can indicate transitions from one space to another, or alert people to entrances, stairs, elevators, or similar.
</t>
    </r>
    <r>
      <rPr>
        <rFont val="Arial"/>
        <color rgb="FF000000"/>
        <sz val="12.0"/>
      </rPr>
      <t>- Guide strips in concrete can be followed by a cane user
- Texture changes should be cane-detectable
- Contrast changes perceptible by people with low vision
- A varied and thoughtful paving palette creates more clarity and a more interesting environment for everyone</t>
    </r>
  </si>
  <si>
    <r>
      <rPr>
        <rFont val="Arial"/>
        <b/>
        <color rgb="FF000000"/>
        <sz val="12.0"/>
      </rPr>
      <t>Pedestrian walkways are 4'-0" minimum in width.</t>
    </r>
    <r>
      <rPr>
        <rFont val="Arial"/>
        <color rgb="FF000000"/>
        <sz val="12.0"/>
      </rPr>
      <t xml:space="preserve">
- Allows an ambulatory person to pass a wheelchair or scooter user</t>
    </r>
  </si>
  <si>
    <r>
      <rPr>
        <rFont val="Arial"/>
        <b/>
        <color rgb="FF000000"/>
        <sz val="12.0"/>
      </rPr>
      <t>Primary pedestrian walkways that connect buildings, main site entries, or other main site features are 6'-0" minimum in width, others are 4'-0" minimum in width.</t>
    </r>
    <r>
      <rPr>
        <rFont val="Arial"/>
        <color rgb="FF000000"/>
        <sz val="12.0"/>
      </rPr>
      <t xml:space="preserve">
- Allows two wheelchair or scooter users to travel side-by-side, allowing conversation
- Allows someone with a mobility device to turn around more easily anywhere on the path</t>
    </r>
  </si>
  <si>
    <r>
      <rPr>
        <rFont val="Arial"/>
        <b/>
        <color rgb="FF000000"/>
        <sz val="12.0"/>
      </rPr>
      <t xml:space="preserve">Gates along on-site pedestrian paths (not bike paths):
</t>
    </r>
    <r>
      <rPr>
        <rFont val="Arial"/>
        <color rgb="FF000000"/>
        <sz val="12.0"/>
      </rPr>
      <t>- Provide 3'-0" min. clear width when the gate is at 90° to allow for easier maneuverability - especially when gate closes automatically</t>
    </r>
  </si>
  <si>
    <r>
      <rPr>
        <rFont val="Arial"/>
        <b/>
        <color rgb="FF000000"/>
        <sz val="12.0"/>
      </rPr>
      <t>Gate operation along on-site pedestrian paths:</t>
    </r>
    <r>
      <rPr>
        <rFont val="Arial"/>
        <color rgb="FF000000"/>
        <sz val="12.0"/>
      </rPr>
      <t xml:space="preserve">
- Provide automatic operators for ease of use
- Especially important for gates, as the force required to use them often changes over time with exposure to (weather, warping, etc.,) and adjustments to spring closers that enable the gate to remain closed in the wind often make the force to operate greater than the allowed five pounds of effort</t>
    </r>
  </si>
  <si>
    <r>
      <rPr>
        <rFont val="Arial"/>
        <b/>
        <color rgb="FF000000"/>
        <sz val="12.0"/>
      </rPr>
      <t>Design exterior pedestrian circulation with shallow-sloping walkways (under 1:20 slope) rather than a ramp or stair.</t>
    </r>
    <r>
      <rPr>
        <rFont val="Arial"/>
        <color rgb="FF000000"/>
        <sz val="12.0"/>
      </rPr>
      <t xml:space="preserve">
- To accommodate the difficulty in achieving even slopes with poured concrete, design to 1:21 or 1:22 maximum slope to ensure the result is not over 1:20, which would be a "ramp" rather than a "walkway," and therefore require handrails
</t>
    </r>
  </si>
  <si>
    <r>
      <rPr>
        <rFont val="Arial"/>
        <b/>
        <color rgb="FF000000"/>
        <sz val="12.0"/>
      </rPr>
      <t>In locations with snow and sleet, add one or two handrails on 1:20 or shallower (non-ramp) slopes for safety.</t>
    </r>
    <r>
      <rPr>
        <rFont val="Arial"/>
        <color rgb="FF000000"/>
        <sz val="12.0"/>
      </rPr>
      <t xml:space="preserve">
- Follow all related ramp handrail requirements</t>
    </r>
  </si>
  <si>
    <r>
      <rPr>
        <rFont val="Arial"/>
        <b/>
        <color rgb="FF000000"/>
        <sz val="12.0"/>
      </rPr>
      <t xml:space="preserve">Exterior Stairway Usability: </t>
    </r>
    <r>
      <rPr>
        <rFont val="Arial"/>
        <color rgb="FF000000"/>
        <sz val="12.0"/>
      </rPr>
      <t xml:space="preserve">
- Equal riser heights of 4-7 inches and equal tread depths of 12-14 inches
- Treads over 14 inches should be at least 24 inches, to allow people to take two comfortable steps on each tread, to keep a comfortable walking gait
- Shallower stairs allow people with mobility disabilities to move around and access spaces more easily</t>
    </r>
  </si>
  <si>
    <r>
      <rPr>
        <rFont val="Arial"/>
        <b/>
        <color rgb="FF000000"/>
        <sz val="12.0"/>
      </rPr>
      <t xml:space="preserve">Multi-use Exterior Stairs:
</t>
    </r>
    <r>
      <rPr>
        <rFont val="Arial"/>
        <b val="0"/>
        <color rgb="FF000000"/>
        <sz val="12.0"/>
      </rPr>
      <t>- Stairs have risers of 4" and treads of at least 36"
- Allows use by more agile people with wheelchairs who are able to roll up or down a 4" riser. The 36" tread allows space for many manual wheelchairs to pause between steps
- Creates a safer stair for toddlers and people with walkers, without the possibility of falling down multiple steps if they do lose their footing
- Easier and safer for assisted evacuation of people with wheelchairs
- Useful in secondary paths without space for a ramp
- Must include code-complying handrails</t>
    </r>
  </si>
  <si>
    <r>
      <rPr>
        <rFont val="Arial"/>
        <b/>
        <color rgb="FF000000"/>
        <sz val="12.0"/>
      </rPr>
      <t xml:space="preserve">Pedestrian routes adjacent to vehicular ways and passenger loading zones are distinctively marked.
</t>
    </r>
    <r>
      <rPr>
        <rFont val="Arial"/>
        <b val="0"/>
        <color rgb="FF000000"/>
        <sz val="12.0"/>
      </rPr>
      <t>- Paving materials and curbs or protective edges such as bollards, chains, walls, and/or planted areas
- These measures assist in wayfinding and in protecting pedestrians from vehicles</t>
    </r>
  </si>
  <si>
    <r>
      <rPr>
        <rFont val="Arial"/>
        <b/>
        <color rgb="FF000000"/>
        <sz val="12.0"/>
      </rPr>
      <t>Pedestrian routes connecting site elements are continuously paved and are free of protrusions.</t>
    </r>
    <r>
      <rPr>
        <rFont val="Arial"/>
        <color rgb="FF000000"/>
        <sz val="12.0"/>
      </rPr>
      <t xml:space="preserve">
- If non-paved pedestrian areas are provided (such as gravel, mulch, or sand), they cannot lead to site features that would be unreachable by people with mobility devices, difficulty walking, or the blind who would not know that an amenity is available off the paved path</t>
    </r>
  </si>
  <si>
    <r>
      <rPr>
        <rFont val="Arial"/>
        <b/>
        <color rgb="FF000000"/>
        <sz val="12.0"/>
      </rPr>
      <t>Pedestrian paths are illuminated.</t>
    </r>
    <r>
      <rPr>
        <rFont val="Arial"/>
        <color rgb="FF000000"/>
        <sz val="12.0"/>
      </rPr>
      <t xml:space="preserve">
- Low-mounted lighting for paths reduces glare for people with low vision or who are sensitive to glare
- Higher-mounted lights placed strategically improve the perception of safety and provide wayfinding assistance for path crossings, entrances, etc.
- All ground-mounted lighting must be positioned off the pedestrian path to avoid impeding pedestrians
- Use day/night automatic lights rather than motion activated lights, which can startle some users and create uncomfortable pools of darkness</t>
    </r>
  </si>
  <si>
    <r>
      <rPr>
        <rFont val="Arial"/>
        <b/>
        <color rgb="FF000000"/>
        <sz val="12.0"/>
      </rPr>
      <t xml:space="preserve">For multi-building projects in locations with snow and sleet, the site has covered walkways between buildings.
</t>
    </r>
    <r>
      <rPr>
        <rFont val="Arial"/>
        <b val="0"/>
        <color rgb="FF000000"/>
        <sz val="12.0"/>
      </rPr>
      <t>- Creates a safer connection between buildings</t>
    </r>
  </si>
  <si>
    <r>
      <rPr>
        <rFont val="Arial"/>
        <b/>
        <color rgb="FF000000"/>
        <sz val="12.0"/>
      </rPr>
      <t xml:space="preserve">For multi-building projects in locations with snow and sleet, the site has enclosed connections between buildings.
</t>
    </r>
    <r>
      <rPr>
        <rFont val="Arial"/>
        <b val="0"/>
        <color rgb="FF000000"/>
        <sz val="12.0"/>
      </rPr>
      <t>- Provides complete weather protection and greater safety for residents</t>
    </r>
  </si>
  <si>
    <t>SITE - TRANSIT</t>
  </si>
  <si>
    <r>
      <rPr>
        <rFont val="Arial"/>
        <b/>
        <color rgb="FF000000"/>
        <sz val="12.0"/>
      </rPr>
      <t xml:space="preserve">Streets within 1 square mile of the development have maximum speed limits of 20mph.
</t>
    </r>
    <r>
      <rPr>
        <rFont val="Arial"/>
        <b val="0"/>
        <color rgb="FF000000"/>
        <sz val="12.0"/>
      </rPr>
      <t>- Neighborhood streets should allow drivers able to easily stop for slow walkers or people who dart into the roadway Safety, and the ability to react quickly, increases as vehicle speeds decrease
- Fatality from being struck by an automobile increase from 10 percent at 20 mph to 50 percent at 30 mph
- Speed limits should be appropriately signed and enforced locally</t>
    </r>
  </si>
  <si>
    <r>
      <rPr>
        <rFont val="Arial"/>
        <b/>
        <color rgb="FF000000"/>
        <sz val="12.0"/>
      </rPr>
      <t xml:space="preserve">Streets within 2 square miles of the development have maximum speed limits of 20mph.
</t>
    </r>
    <r>
      <rPr>
        <rFont val="Arial"/>
        <b val="0"/>
        <color rgb="FF000000"/>
        <sz val="12.0"/>
      </rPr>
      <t>- Neighborhood streets should allow drivers able to easily stop for slow walkers or people who dart into the roadway; safety, and the ability to react quickly, increases as vehicle speeds decrease 
- Fatality from being struck by an automobile increase from 10 percent at 20 mph to 50 percent at 30 mph 
- Speed limits should be appropriately signed and enforced locally</t>
    </r>
  </si>
  <si>
    <t>SITE - GARDENS &amp; COURTYARDS</t>
  </si>
  <si>
    <r>
      <rPr>
        <rFont val="Arial"/>
        <b/>
        <color rgb="FF000000"/>
        <sz val="12.0"/>
      </rPr>
      <t>Provide at-grade or rooftop green spaces.</t>
    </r>
    <r>
      <rPr>
        <rFont val="Arial"/>
        <color rgb="FF000000"/>
        <sz val="12.0"/>
      </rPr>
      <t xml:space="preserve">
- Recreation areas, BBQ areas, and gardens for growing food or for meditation, or sensory gardens create opportunities for building resident community, provide a variety of experiences and connection to nature for general well-being
- Place trees strategically for wayfinding and shade, especially at sitting areas
- Avoid tree species or placement that could result in low-hanging limbs that could pose a hazard for the blind
- Avoid trees that drop nuts, messy flowers, or cones that could be a hazard underfoot or for wheelchairs</t>
    </r>
  </si>
  <si>
    <r>
      <rPr>
        <rFont val="Arial"/>
        <b/>
        <color rgb="FF000000"/>
        <sz val="12.0"/>
      </rPr>
      <t xml:space="preserve">Include a sensory garden and aromatic plantings.
</t>
    </r>
    <r>
      <rPr>
        <rFont val="Arial"/>
        <b val="0"/>
        <color rgb="FF000000"/>
        <sz val="12.0"/>
      </rPr>
      <t>- Plants in a sensory garden are selected to stimulate and appeal to the five senses
- Fragrant plants at building entrances aid in wayfinding, particularly for people with cognitive, mental, or visual disabilities</t>
    </r>
  </si>
  <si>
    <r>
      <rPr>
        <rFont val="Arial"/>
        <b/>
        <color rgb="FF000000"/>
        <sz val="12.0"/>
      </rPr>
      <t>Include a pond or fountain in outdoor community spaces.</t>
    </r>
    <r>
      <rPr>
        <rFont val="Arial"/>
        <color rgb="FF000000"/>
        <sz val="12.0"/>
      </rPr>
      <t xml:space="preserve">
- The sound of water is a wayfinding element for blind or low-sighted people
- The white noise of the water is calming
- In urban projects the white noise can mitigate surrounding traffic noise
- Using a fountain without a basin prevents people from interacting with stagnant water if the pump malfunctions
- Tip: Freestanding, premade fountains can be more cost-effective. Confirm pumps are replaceable
- Water features should have raised perimeters (walls or seating) of 24 inches above adjacent walkways to protect from falling or tripping, which may impact older residents and people with mobility disabilities</t>
    </r>
  </si>
  <si>
    <r>
      <rPr>
        <rFont val="Arial"/>
        <b/>
        <color rgb="FF000000"/>
        <sz val="12.0"/>
      </rPr>
      <t>Provide a shared vegetable garden for residents.</t>
    </r>
    <r>
      <rPr>
        <rFont val="Arial"/>
        <color rgb="FF000000"/>
        <sz val="12.0"/>
      </rPr>
      <t xml:space="preserve">
- Use both seat-height raised beds with seating surface (to avoid the need for bending or kneeling) as well as without seating surfaces (to enable more direct access by someone with a wheelchair)
- 48" square beds with seats on two opposite sides to optimize reach for more people
- Provide multiple hose locations to minimize the extent to which hoses can create a tripping hazard
- Provide a range of passage spaces between beds to allow comfortable wheelchair passage past other gardeners, including ones seated on benches
- Provide an accessible table-height surface with knee and toe clearance for cleaning vegetables, pruning, and other prep. Make it solid so that soil and water doesn't fall on a seated person's lap
- When drainable walking surfaces are needed, use pervious pavers or stabilized decomposed granite (or similar surface that's safe for walking and doesn't inhibit wheelchair movement)
- Promotes social interaction between community members
- If possible, include an accessible sink for cleanup</t>
    </r>
  </si>
  <si>
    <r>
      <rPr>
        <rFont val="Arial"/>
        <b/>
        <color rgb="FF000000"/>
        <sz val="12.0"/>
      </rPr>
      <t>Use planter edges as seating opportunities at a variety of height from 17" to 28".</t>
    </r>
    <r>
      <rPr>
        <rFont val="Arial"/>
        <color rgb="FF000000"/>
        <sz val="12.0"/>
      </rPr>
      <t xml:space="preserve">
- Provides options for people with different abilities to transfer to/from a wheelchair or get up/down
- Provides a more interesting range of landscape design elements
- For CMU walls, use a CMU cap rather than grouted cap for better use as a seat and to avoid cracking in areas of use by people</t>
    </r>
  </si>
  <si>
    <r>
      <rPr>
        <rFont val="Arial"/>
        <b/>
        <color rgb="FF000000"/>
        <sz val="12.0"/>
      </rPr>
      <t>Provide an accessible BBQ area for communal events.</t>
    </r>
    <r>
      <rPr>
        <rFont val="Arial"/>
        <color rgb="FF000000"/>
        <sz val="12.0"/>
      </rPr>
      <t xml:space="preserve">
- Locate to minimize smoke infiltration into dwelling unit windows
- Provide a minimum 3'-0" wide work space conforming to ADA interior kitchen requirements
- A sink and counter, if provided, conform to ADA requirements
BBQ itself conforms to the following:
- Grill surface 34" maximum AFF
- Full ADA toe &amp; knee clearance may be impossible due to depth of available BBQs, but specify unit without storage below, to allow as much toe and knee space as possible for a partial forward approach
- If a propane BBQ is used, plan a space for the tank that will not be needed for ADA-required toe and knee space under a prep countertop
- Specify BBQ with easy-to-use knobs that do not require grasping and twisting, that have tonal contrast with background, and easy-to-read and interpret markings
- Specify BBQ or adapter handle to prevent reaching over flames to open/close the lid for everyone's safety/comfort - especially from a seated position</t>
    </r>
  </si>
  <si>
    <r>
      <rPr>
        <rFont val="Arial"/>
        <b/>
        <color rgb="FF000000"/>
        <sz val="12.0"/>
      </rPr>
      <t>Specify slip resistant pavers when used in BBQ area.</t>
    </r>
    <r>
      <rPr>
        <rFont val="Arial"/>
        <color rgb="FF000000"/>
        <sz val="12.0"/>
      </rPr>
      <t xml:space="preserve">
- Ensure non-porous pavers near BBQ to avoid grease stains from BBQ
- Contrasting color pavers near the BBQ can help indicate a more dangerous zone for people to avoid
- Floors should have a DCOF (Dynamic Coefficient Of Friction) rating appropriate for their use, slope, and exposure to water, soap, and cleaning fluids</t>
    </r>
  </si>
  <si>
    <r>
      <rPr>
        <rFont val="Arial"/>
        <b/>
        <color rgb="FF000000"/>
        <sz val="12.0"/>
      </rPr>
      <t xml:space="preserve">Provide at least a small area outside for service animal relief that does not require residents to leave the property.
</t>
    </r>
    <r>
      <rPr>
        <rFont val="Arial"/>
        <b val="0"/>
        <color rgb="FF000000"/>
        <sz val="12.0"/>
      </rPr>
      <t>- Allows blind residents with service animals to stay on site any time of day or night
- Emotional pets can be important for residents' overall emotional well-being
- Locate where staff is able to monitor activities for all residents' safety and comfort
- Provide pet waste bag dispenser
- Provide covered garbage receptacle for pet waste bags</t>
    </r>
  </si>
  <si>
    <r>
      <rPr>
        <rFont val="Arial"/>
        <b/>
        <color rgb="FF000000"/>
        <sz val="12.0"/>
      </rPr>
      <t>Provide an enclosure and water supply for the service animal relief area, in addition to items above.</t>
    </r>
    <r>
      <rPr>
        <rFont val="Arial"/>
        <b val="0"/>
        <color rgb="FF000000"/>
        <sz val="12.0"/>
      </rPr>
      <t xml:space="preserve">
- Allows animals to be let off-leash
- Provide a water source and basin that can be replenished without needing to touch the basin
- Animal relief area to have porous surface
- For gates, Reference - GATES AND EXTERIOR DOORS</t>
    </r>
  </si>
  <si>
    <t>SITE - BUILDING AND SITE SECURITY</t>
  </si>
  <si>
    <r>
      <rPr>
        <rFont val="Arial"/>
        <b/>
        <color rgb="FF000000"/>
        <sz val="12.0"/>
      </rPr>
      <t xml:space="preserve">Provide a security system with 24-hour video monitoring and recording and front entrance door-opening capability from front desk.
</t>
    </r>
    <r>
      <rPr>
        <rFont val="Arial"/>
        <color rgb="FF000000"/>
        <sz val="12.0"/>
      </rPr>
      <t>- Cameras in stairwells, outside entrances, and all floors
- Cameras allow building management to see if someone has fallen or is having trouble
- Helps ensure building security and resident safety
- Alarmed panic bars on all doors that are assigned function exclusively as emergency exits; clear signage to denote alternative exit doors where residents cannot get back in (due to one-way doors); strategies to prevent residents from opening unmonitored doors for unauthorized entry of others</t>
    </r>
  </si>
  <si>
    <r>
      <rPr>
        <rFont val="Arial"/>
        <b/>
        <color rgb="FF000000"/>
        <sz val="12.0"/>
      </rPr>
      <t xml:space="preserve">Use proximity sensors for access controls rather than contact card readers and/or keypads for daily resident use.
</t>
    </r>
    <r>
      <rPr>
        <rFont val="Arial"/>
        <b val="0"/>
        <color rgb="FF000000"/>
        <sz val="12.0"/>
      </rPr>
      <t>- Eliminates the need to dig for a card in a pocket, purse, backpack
- Especially helpful for people with low dexterity, arthritis, and for mobility device users to keep their hands available for movement (pushing a wheelchair, using crutches, etc.)
- Eliminates need to position a wheelchair to reach for the card reader
- Speeds entry for everyone - especially welcome in inclement weather
- Eliminates need for low-sighted user to find the contact reader target
- More hygienic than a keypad</t>
    </r>
  </si>
  <si>
    <r>
      <rPr>
        <rFont val="Arial"/>
        <b/>
        <color theme="1"/>
        <sz val="12.0"/>
      </rPr>
      <t xml:space="preserve">Provide flexible two-way communications to dwelling units.
</t>
    </r>
    <r>
      <rPr>
        <rFont val="Arial"/>
        <b val="0"/>
        <color theme="1"/>
        <sz val="12.0"/>
      </rPr>
      <t>- Security controls for visitors at the building entrance provide both audio and visual communications between residents and visitors via a smartphone app that allows remote unlocking of the entry door
- Lets residents with less mobility/dexterity respond to a visitor in a more convenient and timely way
- Affords better communication options for people who lip read or sign
- Allows better confirmation of who a visitor is, for increased security</t>
    </r>
  </si>
  <si>
    <t>SITE - ENTRANCE PORCH</t>
  </si>
  <si>
    <r>
      <rPr>
        <rFont val="Arial"/>
        <b/>
        <color rgb="FF000000"/>
        <sz val="12.0"/>
      </rPr>
      <t xml:space="preserve">Include covered pedestrian arrival spaces.
</t>
    </r>
    <r>
      <rPr>
        <rFont val="Arial"/>
        <color rgb="FF000000"/>
        <sz val="12.0"/>
      </rPr>
      <t>- Covered entry doors protect users, staff, and visitors from inclement weather
- Benefits people with mobility aids who may take longer to enter a building
- Prominent covered entrances are architectural cues for where people should enter a building, reducing stress on visitors and users
- Provide cover at main building entries as well as dwelling unit entries that open directly to the outside
- Shared porches at entrance lobbies act as a clear and understandable central pick-up/drop-off point
- Provide a shelf, planter edge, or similar surface for residents to put down things they may be carrying while waiting for a ride or when talking to someone, to reduce fatigue
- Assists in marking entries for familiarity and wayfinding clarity
- Offers opportunities for project community interaction
- Prevents water infiltration into the building</t>
    </r>
  </si>
  <si>
    <r>
      <rPr>
        <rFont val="Arial"/>
        <b/>
        <color rgb="FF000000"/>
        <sz val="12.0"/>
      </rPr>
      <t xml:space="preserve">Include covered vehicular arrival spaces.
</t>
    </r>
    <r>
      <rPr>
        <rFont val="Arial"/>
        <color rgb="FF000000"/>
        <sz val="12.0"/>
      </rPr>
      <t>- Additional benefits for people with mobility aids who may take longer to enter and exit a car, van with a lift, or similar
- Provide 118 inch clearance (ADA 98" + 20") to allow for paratransit van use</t>
    </r>
  </si>
  <si>
    <r>
      <rPr>
        <rFont val="Arial"/>
        <b/>
        <color rgb="FF000000"/>
        <sz val="12.0"/>
      </rPr>
      <t xml:space="preserve">Design lighting to create comfortable transitions between interior and exterior spaces.
</t>
    </r>
    <r>
      <rPr>
        <rFont val="Arial"/>
        <color rgb="FF000000"/>
        <sz val="12.0"/>
      </rPr>
      <t>- Provide lighting below awnings and covered drop-offs
- Benefits low-vision people in adapting to entering buildings at night or going from lower-light interiors to bright daylight</t>
    </r>
  </si>
  <si>
    <r>
      <rPr>
        <rFont val="Arial"/>
        <b/>
        <color rgb="FF000000"/>
        <sz val="12.0"/>
      </rPr>
      <t xml:space="preserve">All primary entrances and exits have protection against the direction of prevailing wind.
</t>
    </r>
    <r>
      <rPr>
        <rFont val="Arial"/>
        <color rgb="FF000000"/>
        <sz val="12.0"/>
      </rPr>
      <t>- Screen walls, vestibules, air curtains, etc.
- Reduce infiltration of rain, blowing snow, etc., creating safer entry lobby floors.
- Reduces energy loss, increases efficiency, and creates a more controllable and comfortable indoor environment</t>
    </r>
  </si>
  <si>
    <t>SITE - GATES AND EXTERIOR DOORS</t>
  </si>
  <si>
    <r>
      <rPr>
        <rFont val="Arial"/>
        <b/>
        <color rgb="FF000000"/>
        <sz val="12.0"/>
      </rPr>
      <t>Entry door manual hardware is cognitively clear.</t>
    </r>
    <r>
      <rPr>
        <rFont val="Arial"/>
        <color rgb="FF000000"/>
        <sz val="12.0"/>
      </rPr>
      <t xml:space="preserve">
- Hardware has design cues indicating the appropriate pushing or pulling action to open (e.g., plate or bar for pushing, U-shaped handle for pulling)</t>
    </r>
  </si>
  <si>
    <r>
      <rPr>
        <rFont val="Arial"/>
        <b/>
        <color rgb="FF000000"/>
        <sz val="12.0"/>
      </rPr>
      <t xml:space="preserve">Automatic doors at primary exterior entrances.
</t>
    </r>
    <r>
      <rPr>
        <rFont val="Arial"/>
        <color rgb="FF000000"/>
        <sz val="12.0"/>
      </rPr>
      <t>- Vertical push bar activator or motion sensor
- No in-ground operators at exterior doors (not reliable)
- If only one leaf of a pair of doors is automated, select which door, and place the push bar activator, based on the anticipated direction of traffic flow</t>
    </r>
  </si>
  <si>
    <r>
      <rPr>
        <rFont val="Arial"/>
        <b/>
        <color rgb="FF000000"/>
        <sz val="12.0"/>
      </rPr>
      <t xml:space="preserve">Automatic doors at every exterior entrance used by residents or visitors.
</t>
    </r>
    <r>
      <rPr>
        <rFont val="Arial"/>
        <color rgb="FF000000"/>
        <sz val="12.0"/>
      </rPr>
      <t>- Vertical push bar activator or motion sensor
- No in-ground operators at exterior doors (not reliable)</t>
    </r>
  </si>
  <si>
    <r>
      <rPr>
        <rFont val="Arial"/>
        <b/>
        <color rgb="FF000000"/>
        <sz val="12.0"/>
      </rPr>
      <t>Exterior doors balance security and ease of resident entry.</t>
    </r>
    <r>
      <rPr>
        <rFont val="Arial"/>
        <color rgb="FF000000"/>
        <sz val="12.0"/>
      </rPr>
      <t xml:space="preserve">
- Self-locking exterior doors eliminate the possibility of residents forgetting to lock doors and outside people infiltrating the property
- Selected doors can be secured and unsecured using magnetic swipe cards, electronic key fobs, smart phones, numeric keypads, or other technology in lieu of keys for more convenient entry by residents with low dexterity or limited reach</t>
    </r>
  </si>
  <si>
    <t>3 - BUILDING COMPONENTS</t>
  </si>
  <si>
    <t>BUILDING COMPONENTS - OVERALL DESIGN</t>
  </si>
  <si>
    <r>
      <rPr>
        <rFont val="Arial"/>
        <b/>
        <color rgb="FF000000"/>
        <sz val="12.0"/>
      </rPr>
      <t xml:space="preserve">Circulation spaces are organized in straightforward and clear patterns.
</t>
    </r>
    <r>
      <rPr>
        <rFont val="Arial"/>
        <color rgb="FF000000"/>
        <sz val="12.0"/>
      </rPr>
      <t>- Understandable circulation patterns (linear, radial, grid, axial, central atrium, etc.) are easier to navigate for people unfamiliar with a building
- People prone to disorientation are more comfortable
- People with no or low vision can navigate the space more easily</t>
    </r>
  </si>
  <si>
    <t>BUILDING COMPONENTS - SPACE &amp; REACH</t>
  </si>
  <si>
    <r>
      <rPr>
        <rFont val="Arial"/>
        <b/>
        <color rgb="FF000000"/>
        <sz val="12.0"/>
      </rPr>
      <t>Provide space for a mobility device to enter, turn around in, and exit rooms, clear of furniture and door swings.</t>
    </r>
    <r>
      <rPr>
        <rFont val="Arial"/>
        <color rgb="FF000000"/>
        <sz val="12.0"/>
      </rPr>
      <t xml:space="preserve">
- Provide 67” min. (60” ADA + 7”) diameter circle for turning, connected to a path of travel from the door. (per 2017 ANSI A117.1)</t>
    </r>
  </si>
  <si>
    <r>
      <rPr>
        <rFont val="Arial"/>
        <b/>
        <color rgb="FF000000"/>
        <sz val="12.0"/>
      </rPr>
      <t>Provide additional turning space.</t>
    </r>
    <r>
      <rPr>
        <rFont val="Arial"/>
        <color rgb="FF000000"/>
        <sz val="12.0"/>
      </rPr>
      <t xml:space="preserve">
- Provide 72” min. (60” + 12”) diameter circle for turning, connected to a path of travel from the door
- Accommodates mobility scooters and multiple people in a space</t>
    </r>
  </si>
  <si>
    <r>
      <rPr>
        <rFont val="Arial"/>
        <b/>
        <color rgb="FF000000"/>
        <sz val="12.0"/>
      </rPr>
      <t>Better space requirements:</t>
    </r>
    <r>
      <rPr>
        <rFont val="Arial"/>
        <color rgb="FF000000"/>
        <sz val="12.0"/>
      </rPr>
      <t xml:space="preserve">
- Clear floor space: 32" x 54" minimum (30” ADA + 2”, and 48” + 6”)
- Knee and toe clearance 32" wide (30” ADA + 2”)
- Knee clearance:
   - 28" min. high (27” ADA + 1”) at 8" depth
   - 11" min. high (9” ADA + 2”) at 12" depth
- Toe clearance (</t>
    </r>
    <r>
      <rPr>
        <rFont val="Arial"/>
        <b/>
        <color rgb="FF000000"/>
        <sz val="12.0"/>
      </rPr>
      <t>work surfaces, sinks, tables</t>
    </r>
    <r>
      <rPr>
        <rFont val="Arial"/>
        <color rgb="FF000000"/>
        <sz val="12.0"/>
      </rPr>
      <t>):
   - 11" min. high (9” ADA + 2”) at 20" min./25" max. depth
- Toe clearance (</t>
    </r>
    <r>
      <rPr>
        <rFont val="Arial"/>
        <b/>
        <color rgb="FF000000"/>
        <sz val="12.0"/>
      </rPr>
      <t>lavatories</t>
    </r>
    <r>
      <rPr>
        <rFont val="Arial"/>
        <color rgb="FF000000"/>
        <sz val="12.0"/>
      </rPr>
      <t>): 
   - 11" min. high (9” ADA + 2”) at 20” min./25" max. depth</t>
    </r>
  </si>
  <si>
    <r>
      <rPr>
        <rFont val="Arial"/>
        <b/>
        <color rgb="FF000000"/>
        <sz val="12.0"/>
      </rPr>
      <t>Increased Clearance  - For larger mobility devices, easier maneuvering, and multiple users at once:</t>
    </r>
    <r>
      <rPr>
        <rFont val="Arial"/>
        <color rgb="FF000000"/>
        <sz val="12.0"/>
      </rPr>
      <t xml:space="preserve">
- Clear floor space: 36" x 56" minimum (30” + 6”, and 48” + 8”)
- Knee clearance:
   - 28.5” min. high (27” + 1.5”) at 8" depth
   - 12" min. high (9” + 3”) at 12" depth
- Toe clearance (</t>
    </r>
    <r>
      <rPr>
        <rFont val="Arial"/>
        <b/>
        <color rgb="FF000000"/>
        <sz val="12.0"/>
      </rPr>
      <t>work surfaces, sinks, tables</t>
    </r>
    <r>
      <rPr>
        <rFont val="Arial"/>
        <color rgb="FF000000"/>
        <sz val="12.0"/>
      </rPr>
      <t>):
   - 12" min. high (9” + 3”) at 20" min./25" max. depth
- Toe clearance (</t>
    </r>
    <r>
      <rPr>
        <rFont val="Arial"/>
        <b/>
        <color rgb="FF000000"/>
        <sz val="12.0"/>
      </rPr>
      <t>lavatories</t>
    </r>
    <r>
      <rPr>
        <rFont val="Arial"/>
        <color rgb="FF000000"/>
        <sz val="12.0"/>
      </rPr>
      <t>): 
   - 12" min. high (9” + 3”) at 20" min./25" max. depth</t>
    </r>
  </si>
  <si>
    <r>
      <rPr>
        <rFont val="Arial"/>
        <b/>
        <color rgb="FF000000"/>
        <sz val="12.0"/>
      </rPr>
      <t xml:space="preserve">User-Adjustable Clearance - Common Spaces.
</t>
    </r>
    <r>
      <rPr>
        <rFont val="Arial"/>
        <color rgb="FF000000"/>
        <sz val="12.0"/>
      </rPr>
      <t>- Use electric high/low countertops to provide knee space up to at least 36” (27”+9”) high and 24” (19”+5”) deep
- Allows users of all standing and seated heights to easily adjust work surfaces and sinks to their ideal heights
- Include sensor to detect and reverse direction if obstruction is encountered (knee, chair arm, etc.)
- Specify controls that can be operated with one finger (some require two buttons to be pressed at once)
- Kits are available for bathroom and kitchen sink drains</t>
    </r>
  </si>
  <si>
    <r>
      <rPr>
        <rFont val="Arial"/>
        <b/>
        <color rgb="FF000000"/>
        <sz val="12.0"/>
      </rPr>
      <t>Make controls, switches, and outlets more reachable.</t>
    </r>
    <r>
      <rPr>
        <rFont val="Arial"/>
        <color rgb="FF000000"/>
        <sz val="12.0"/>
      </rPr>
      <t xml:space="preserve">
- 18” min. to bottom of device. (15” + 3”)
- 42” max. to top of device, whether side or front reach, or reaching over obstruction. (44” - 2”)
- 25" max. reach across obstruction
- If placing an outlet under a built-in element, place an accessible one above instead or in addition
- Reach targets are 12" min. from an inside corner (inside corners inhibit easy approach and require diagonal reach)
- Keep in mind that as reach limits are reached, leverage, strength, and grasp are diminished, making items at the reach limit more difficult to use</t>
    </r>
  </si>
  <si>
    <r>
      <rPr>
        <rFont val="Arial"/>
        <b/>
        <color rgb="FF000000"/>
        <sz val="12.0"/>
      </rPr>
      <t>Increased vertical reachability:</t>
    </r>
    <r>
      <rPr>
        <rFont val="Arial"/>
        <color rgb="FF000000"/>
        <sz val="12.0"/>
      </rPr>
      <t xml:space="preserve">
- 24” min. to bottom of device. (15” + 9”)
- 40” max. to top of device, whether side or front reach, or reaching over obstruction. (44” - 4”)
- 22" max reach across an obstruction. (25" - 3")
- If placing an outlet under a built-in element, place an accessible one above instead or in addition
- Reach targets are 12" min. from an inside corner (inside corners inhibit easy approach and require diagonal reach)
- Keep in mind that as reach limits are reached, leverage, strength, and grasp are diminished, making items at the reach limit more difficult to use</t>
    </r>
  </si>
  <si>
    <t>BUILDING COMPONENTS - ACOUSTICS</t>
  </si>
  <si>
    <r>
      <rPr>
        <rFont val="Arial"/>
        <b/>
        <color rgb="FF000000"/>
        <sz val="12.0"/>
      </rPr>
      <t xml:space="preserve">Avoid introducing background noise that can hamper communication.
</t>
    </r>
    <r>
      <rPr>
        <rFont val="Arial"/>
        <color rgb="FF000000"/>
        <sz val="12.0"/>
      </rPr>
      <t>- Video displays (in lobbies, gyms, etc.) should be silent or the volume should be easily controlled by occupants
- Avoid background music in lobbies and other shared spaces
- For people with poor hearing or wearing hearing aids, background noise is disruptive to hearing conversations
- Background noise can be overwhelming for people susceptible to cognitive overload
- For blind people navigating in part by sound, background noise can hamper orientation</t>
    </r>
  </si>
  <si>
    <r>
      <rPr>
        <rFont val="Arial"/>
        <b/>
        <color rgb="FF000000"/>
        <sz val="12.0"/>
      </rPr>
      <t>Design large spaces (atriums, large lobbies, large community rooms, etc.) to provide acoustic comfort and usability.</t>
    </r>
    <r>
      <rPr>
        <rFont val="Arial"/>
        <color rgb="FF000000"/>
        <sz val="12.0"/>
      </rPr>
      <t xml:space="preserve">
- Use materials that reduce echo, which can be overwhelming to some people and inhibit orientation by blind people
- Minimize hard surfaces that create reverberation of sound for everyone's comfort, especially those with hearing aids, cochlear implants, etc. that can accentuate the echo effect
- Design in smaller areas (nooks, etc.) that that are easier to acoustically control to provide a relief from the main space
- A mix of active and quiet spaces allows people with autism and other forms of sensory sensitivity to be in proximity to people but control their engagement.
- Window seats and nooks offer opportunities to participate from the periphery</t>
    </r>
  </si>
  <si>
    <r>
      <rPr>
        <rFont val="Arial"/>
        <b/>
        <color rgb="FF000000"/>
        <sz val="12.0"/>
      </rPr>
      <t>Isolate noise and vibration from all noise-generating building systems.</t>
    </r>
    <r>
      <rPr>
        <rFont val="Arial"/>
        <color rgb="FF000000"/>
        <sz val="12.0"/>
      </rPr>
      <t xml:space="preserve">
- People range in their sensitivity to hums and vibrations, which can make some dwelling units unusable by sensitive people
- Enhances user comfort</t>
    </r>
  </si>
  <si>
    <r>
      <rPr>
        <rFont val="Arial"/>
        <b/>
        <color rgb="FF000000"/>
        <sz val="12.0"/>
      </rPr>
      <t>Exceed code requirements for noise transmission at dwelling units.</t>
    </r>
    <r>
      <rPr>
        <rFont val="Arial"/>
        <color rgb="FF000000"/>
        <sz val="12.0"/>
      </rPr>
      <t xml:space="preserve">
- Exceed required STC and IIC ratings to limit noise between dwelling units and between units and corridors
- Enhances privacy
- Enhances user comfort
- Reduces neighbor disputes</t>
    </r>
  </si>
  <si>
    <r>
      <rPr>
        <rFont val="Arial"/>
        <b/>
        <color rgb="FF000000"/>
        <sz val="12.0"/>
      </rPr>
      <t>All doors and windows exceed the required Sound Transmission Class (STC) to control outside noise sources.</t>
    </r>
    <r>
      <rPr>
        <rFont val="Arial"/>
        <color rgb="FF000000"/>
        <sz val="12.0"/>
      </rPr>
      <t xml:space="preserve">
- Enhances hearing and communication
- Reduces distractions
- Enhances user comfort</t>
    </r>
  </si>
  <si>
    <t>BUILDING COMPONENTS - AIR QUALITY / HVAC</t>
  </si>
  <si>
    <r>
      <rPr>
        <rFont val="Arial"/>
        <b/>
        <color rgb="FF000000"/>
        <sz val="12.0"/>
      </rPr>
      <t xml:space="preserve">Prohibit smoking within buildings or within 25 feet of openings.
</t>
    </r>
    <r>
      <rPr>
        <rFont val="Arial"/>
        <color rgb="FF000000"/>
        <sz val="12.0"/>
      </rPr>
      <t>- Post signage near all doors and windows where people might smoke outside
- Make it clear in resident materials and with signage on site if there are designated smoking areas for residents</t>
    </r>
  </si>
  <si>
    <r>
      <rPr>
        <rFont val="Arial"/>
        <b/>
        <color rgb="FF000000"/>
        <sz val="12.0"/>
      </rPr>
      <t xml:space="preserve">Include HEPA filtration for mechanical equipment.
</t>
    </r>
    <r>
      <rPr>
        <rFont val="Arial"/>
        <b val="0"/>
        <color rgb="FF000000"/>
        <sz val="12.0"/>
      </rPr>
      <t>- Building-wide and dwelling unit HVAC filters protect users against outdoor and recirculated pollutants
- Protects people with chemical and pollutant sensitivities or seasonal allergies
- Helps people with dog allergies cope with service dogs in a building</t>
    </r>
  </si>
  <si>
    <r>
      <rPr>
        <rFont val="Arial"/>
        <b/>
        <color rgb="FF000000"/>
        <sz val="12.0"/>
      </rPr>
      <t xml:space="preserve">Use low- or no-VOC building materials (paints, adhesives, caulking, carpets, vinyl tile, linoleum, particle board, plywood, and/or engineered wood products). </t>
    </r>
    <r>
      <rPr>
        <rFont val="Arial"/>
        <color rgb="FF000000"/>
        <sz val="12.0"/>
      </rPr>
      <t xml:space="preserve">
- Reduces environmental hazards to residents and visitors
- Many people with disabilities have other underlying health issues that are exacerbated by environmental chemicals
- Ensure that low or no-VOC products are durable (for example, some no-VOC paints are more susceptible to physical damage and do not adhere as well)
- VOC containing materials emit toxic fumes from products or processes to form ozone, which may cause residents to have long-term health effects</t>
    </r>
  </si>
  <si>
    <r>
      <rPr>
        <rFont val="Arial"/>
        <b/>
        <color rgb="FF000000"/>
        <sz val="12.0"/>
      </rPr>
      <t xml:space="preserve">Better VOC controls.
</t>
    </r>
    <r>
      <rPr>
        <rFont val="Arial"/>
        <b val="0"/>
        <color rgb="FF000000"/>
        <sz val="12.0"/>
      </rPr>
      <t>- Use no-VOC materials in all the locations in L1 above
- Use low and low-VOC materials for furniture and other FF&amp;E elements</t>
    </r>
  </si>
  <si>
    <r>
      <rPr>
        <rFont val="Arial"/>
        <b/>
        <color rgb="FF000000"/>
        <sz val="12.0"/>
      </rPr>
      <t xml:space="preserve">Chemical-free areas.
</t>
    </r>
    <r>
      <rPr>
        <rFont val="Arial"/>
        <b val="0"/>
        <color rgb="FF000000"/>
        <sz val="12.0"/>
      </rPr>
      <t>In addition to L1 and L2, designate lobby/common spaces as chemical/odor free zones
- Designate one or more floors, or an entire building, as chemical/odor-free
- Protects people with chemical sensitivities and provides cleaner air for everyone</t>
    </r>
  </si>
  <si>
    <r>
      <rPr>
        <rFont val="Arial"/>
        <b/>
        <color rgb="FF000000"/>
        <sz val="12.0"/>
      </rPr>
      <t>Provide ceiling fans to augment air conditioning at indoor shared spaces, and at outdoor gathering spaces.</t>
    </r>
    <r>
      <rPr>
        <rFont val="Arial"/>
        <b val="0"/>
        <color rgb="FF000000"/>
        <sz val="12.0"/>
      </rPr>
      <t xml:space="preserve">
- Benefits people with less ability to move around/get up, and people who may have unique temperature and comfort issues
- Mixes air to boost mechanical system’s effectiveness and efficiency
- In large spaces, provide localized control to increase comfort only in areas needed
- Increases comfort and airflow in selective areas - such as those near west-facing windows</t>
    </r>
  </si>
  <si>
    <r>
      <rPr>
        <rFont val="Arial"/>
        <b/>
        <color rgb="FF000000"/>
        <sz val="12.0"/>
      </rPr>
      <t xml:space="preserve">Mechanical system controls are broadly usable. 
</t>
    </r>
    <r>
      <rPr>
        <rFont val="Arial"/>
        <color rgb="FF000000"/>
        <sz val="12.0"/>
      </rPr>
      <t>- Reference: BUILDING ELEMENTS - REACH
- Temperature controls can be programmed for different settings based on time of day (and optionally, by season as well)
- In rooms and spaces where occupants have control over temperature, controls follow a common conceptual model
- Thermostats are accessible for blind users (tactile buttons and braille, not touch screens) with audible feedback and/or connectivity through mobile apps</t>
    </r>
  </si>
  <si>
    <r>
      <rPr>
        <rFont val="Arial"/>
        <b/>
        <color rgb="FF000000"/>
        <sz val="12.0"/>
      </rPr>
      <t xml:space="preserve">Mechanical system controls are more usable. 
</t>
    </r>
    <r>
      <rPr>
        <rFont val="Arial"/>
        <color rgb="FF000000"/>
        <sz val="12.0"/>
      </rPr>
      <t>- Temperature settings and programming can be adjusted by remote control for more user flexibility and to overcome reach and manipulation issues around a thermostat on the wall or on the HVAC unit itself</t>
    </r>
  </si>
  <si>
    <r>
      <rPr>
        <rFont val="Arial"/>
        <b/>
        <color rgb="FF000000"/>
        <sz val="12.0"/>
      </rPr>
      <t xml:space="preserve">Operable windows are usable.
</t>
    </r>
    <r>
      <rPr>
        <rFont val="Arial"/>
        <color rgb="FF000000"/>
        <sz val="12.0"/>
      </rPr>
      <t>- Operating mechanisms are within reach range. Reference: BUILDING ELEMENTS - REACH
- Surrounding space is designed for access to the window. Reference: DWELLING UNITS - WINDOW ACCESS
- Cranks and latches can be operated, and windows opened, with the palm of one hand, without grasping or twisting
- If unlatching and opening is one motion, ensure they are in the same direction so that two hands are not required
- Horizontal sliders can be operated with maximum five-pound pressure within reach range, not just at the middle of the window
- Vertical sliders can be lifted with maximum five-pound pressure</t>
    </r>
  </si>
  <si>
    <t>BUILDING COMPONENTS - ARTIFICIAL LIGHTING</t>
  </si>
  <si>
    <r>
      <rPr>
        <rFont val="Arial"/>
        <b/>
        <color rgb="FF000000"/>
        <sz val="12.0"/>
      </rPr>
      <t>Artificial lighting is even, free from glare, and does not cast distracting shadows.</t>
    </r>
    <r>
      <rPr>
        <rFont val="Arial"/>
        <color rgb="FF000000"/>
        <sz val="12.0"/>
      </rPr>
      <t xml:space="preserve">
- Glare inhibits lip reading
- Strong directional lighting on a ceiling creates glare and backlighting that can make lip reading difficult, especially when looking up at a taller speaker</t>
    </r>
  </si>
  <si>
    <r>
      <rPr>
        <rFont val="Arial"/>
        <b/>
        <color rgb="FF000000"/>
        <sz val="12.0"/>
      </rPr>
      <t>Artificial lighting has a color rendering index of 90 or higher.</t>
    </r>
    <r>
      <rPr>
        <rFont val="Arial"/>
        <color rgb="FF000000"/>
        <sz val="12.0"/>
      </rPr>
      <t xml:space="preserve">
- Creates a more natural-looking and comfortable indoor environment
- Colors read more accurately and more easily between artificially and naturally-lit spaces</t>
    </r>
  </si>
  <si>
    <r>
      <rPr>
        <rFont val="Arial"/>
        <b/>
        <color rgb="FF000000"/>
        <sz val="12.0"/>
      </rPr>
      <t xml:space="preserve">Design lighting levels to be appropriate for the activity in a space.
</t>
    </r>
    <r>
      <rPr>
        <rFont val="Arial"/>
        <b val="0"/>
        <color rgb="FF000000"/>
        <sz val="12.0"/>
      </rPr>
      <t>- Provide task or ceiling-mounted directional lighting where needed
- Provide task lighting in reading areas to minimize casting shadows on reading materials
- Design lighting appropriate for each activity that may occur in a multi-purpose room</t>
    </r>
  </si>
  <si>
    <r>
      <rPr>
        <rFont val="Arial"/>
        <b/>
        <color rgb="FF000000"/>
        <sz val="12.0"/>
      </rPr>
      <t xml:space="preserve">Common area lighting automatically dims based on the amount of daylight available.
</t>
    </r>
    <r>
      <rPr>
        <rFont val="Arial"/>
        <color rgb="FF000000"/>
        <sz val="12.0"/>
      </rPr>
      <t>- Creates a more comfortable environment
- Include separate user-controllable task lighting
- Dimming should be continuous, not just at a few preset levels
- Rather than timers and seasonal settings, light sensors on mullions can be more responsive, changing interior lighting levels only when needed, such as when it’s cloudy or hazy
- Reduces energy needs</t>
    </r>
  </si>
  <si>
    <r>
      <rPr>
        <rFont val="Arial"/>
        <b/>
        <color rgb="FF000000"/>
        <sz val="12.0"/>
      </rPr>
      <t>Switch plates contrast noticeably in color from the surrounding wall. Differentiate color from non-user controls cover plates that may be used elsewhere in the room.</t>
    </r>
    <r>
      <rPr>
        <rFont val="Arial"/>
        <color rgb="FF000000"/>
        <sz val="12.0"/>
      </rPr>
      <t xml:space="preserve">
- Easier to find for everyone, including those with low vision
- Select colors for visibility to people with different sorts of color blindness; minimum luminance contrast of 50 percent as well
- Cognitively more clear</t>
    </r>
  </si>
  <si>
    <r>
      <rPr>
        <rFont val="Arial"/>
        <b/>
        <color rgb="FF000000"/>
        <sz val="12.0"/>
      </rPr>
      <t>Lighting master switch: All rooms and spaces with multiple artificial lighting controls have a master switch control.</t>
    </r>
    <r>
      <rPr>
        <rFont val="Arial"/>
        <color rgb="FF000000"/>
        <sz val="12.0"/>
      </rPr>
      <t xml:space="preserve">
- Allows easier control without having to go to different places in the room
- Cognitively more clear</t>
    </r>
  </si>
  <si>
    <t>BUILDING COMPONENTS - NATURAL LIGHTING</t>
  </si>
  <si>
    <r>
      <rPr>
        <rFont val="Arial"/>
        <b/>
        <color rgb="FF000000"/>
        <sz val="12.0"/>
      </rPr>
      <t>Lobby spaces should have direct access to natural light.</t>
    </r>
    <r>
      <rPr>
        <rFont val="Arial"/>
        <color rgb="FF000000"/>
        <sz val="12.0"/>
      </rPr>
      <t xml:space="preserve">
- Connection to the outside environment increases comfort and well-being
- Include a direct line of sight to the vehicular pick-up area from the interior lobby to allow residents to wait indoors for rides
- Enhances orientation, and therefore wayfinding
- Saves energy</t>
    </r>
  </si>
  <si>
    <r>
      <rPr>
        <rFont val="Arial"/>
        <b/>
        <color rgb="FF000000"/>
        <sz val="12.0"/>
      </rPr>
      <t>Locate community rooms where they can open to the outdoors and get natural light.</t>
    </r>
    <r>
      <rPr>
        <rFont val="Arial"/>
        <color rgb="FF000000"/>
        <sz val="12.0"/>
      </rPr>
      <t xml:space="preserve">
- Encourages use and community-building
- Creates a more comfortable, calmer environment
- Provides opportunities for events to expand to outdoor spaces
- Connection to the outside environment increases comfort and well-being
- Enhances orientation, and therefore wayfinding</t>
    </r>
  </si>
  <si>
    <r>
      <rPr>
        <rFont val="Arial"/>
        <b/>
        <color rgb="FF000000"/>
        <sz val="12.0"/>
      </rPr>
      <t xml:space="preserve">In addition to L2, all additional rooms and spaces (excluding storage and utility rooms) have access to natural light either directly or through an adjacent space.
</t>
    </r>
    <r>
      <rPr>
        <rFont val="Arial"/>
        <color rgb="FF000000"/>
        <sz val="12.0"/>
      </rPr>
      <t>- Connection to the outside environment increases comfort and well-being.
- Enhances orientation, and therefore wayfinding</t>
    </r>
  </si>
  <si>
    <r>
      <rPr>
        <rFont val="Arial"/>
        <b/>
        <color rgb="FF000000"/>
        <sz val="12.0"/>
      </rPr>
      <t>All rooms and spaces with direct access to daylight have architectural features to manage the daylight (e.g. light shelves, clerestories, recessed skylights, etc.).</t>
    </r>
    <r>
      <rPr>
        <rFont val="Arial"/>
        <color rgb="FF000000"/>
        <sz val="12.0"/>
      </rPr>
      <t xml:space="preserve">
- Reduced glare increases lipreading communication
- Reduced glare enhances visibility and therefore wayfinding - especially for low-sighted people who may acclimate more slowly to changes in brightness between outside exterior and interior spaces
- Eliminating natural lighting overload increases thermal comfort by eliminating hot spots inside the building
- Controlling solar heat gain helps mechanical equipment run more efficiently</t>
    </r>
  </si>
  <si>
    <r>
      <rPr>
        <rFont val="Arial"/>
        <b/>
        <color rgb="FF000000"/>
        <sz val="12.0"/>
      </rPr>
      <t xml:space="preserve">Window shades allow users to control the natural light.
</t>
    </r>
    <r>
      <rPr>
        <rFont val="Arial"/>
        <b val="0"/>
        <color rgb="FF000000"/>
        <sz val="12.0"/>
      </rPr>
      <t>- Reference: THERMAL COMFORT - WINDOW CONTROLS</t>
    </r>
  </si>
  <si>
    <r>
      <rPr>
        <rFont val="Arial"/>
        <b/>
        <color rgb="FF000000"/>
        <sz val="12.0"/>
      </rPr>
      <t xml:space="preserve">Windows have low sills.
</t>
    </r>
    <r>
      <rPr>
        <rFont val="Arial"/>
        <b val="0"/>
        <color rgb="FF000000"/>
        <sz val="12.0"/>
      </rPr>
      <t>- Offers equal view experience to shorter or seated people
- Creates a stronger connection to the outdoors for all users</t>
    </r>
  </si>
  <si>
    <r>
      <rPr>
        <rFont val="Arial"/>
        <b/>
        <color rgb="FF000000"/>
        <sz val="12.0"/>
      </rPr>
      <t>Locate windows at the ends of or at changes in direction of corridors.</t>
    </r>
    <r>
      <rPr>
        <rFont val="Arial"/>
        <color rgb="FF000000"/>
        <sz val="12.0"/>
      </rPr>
      <t xml:space="preserve">
- Can assist in wayfinding
- Creates a sense of orientation (both to the outside in general and to the sun for time of day and direction, especially in a large building)
- Natural light creates a sense of well-being throughout the building
- Natural light helps to counter isolation
- Avoid shiny floor and wall surfaces that can create a glare problem in the corridor, which can be a detriment to wayfinding; diffuse the light with window treatments inside or outside if necessary</t>
    </r>
  </si>
  <si>
    <r>
      <rPr>
        <rFont val="Arial"/>
        <b/>
        <color rgb="FF000000"/>
        <sz val="12.0"/>
      </rPr>
      <t>BUILDING COMPONENTS - DOORS</t>
    </r>
    <r>
      <rPr>
        <rFont val="Arial"/>
        <b val="0"/>
        <color rgb="FF000000"/>
        <sz val="12.0"/>
      </rPr>
      <t xml:space="preserve"> (These elements apply to doors as well as gates.)</t>
    </r>
  </si>
  <si>
    <r>
      <rPr>
        <rFont val="Arial"/>
        <b/>
        <color rgb="FF000000"/>
        <sz val="12.0"/>
      </rPr>
      <t xml:space="preserve">Ensure clear space and safe navigation at entries.
</t>
    </r>
    <r>
      <rPr>
        <rFont val="Arial"/>
        <b val="0"/>
        <color rgb="FF000000"/>
        <sz val="12.0"/>
      </rPr>
      <t>- Ensure that doors do not swing into a perpendicular path of travel - if they do, create an alcove or provide cane-detectable protection from impact
- Provide glass doors or an adjacent full-height view panel to improve visibility at entries; helpful for people with low vision and the deaf who might not hear someone approaching
- Specify fixed trash can locations outside the area of navigation at doors to ensure that conflicting trash cans do not get placed in navigation area by maintenance staff
- If designated near entries, design trash cans into specific enclosures to prevent maintenance staff and others from putting them in the required strike-side clearance</t>
    </r>
  </si>
  <si>
    <r>
      <rPr>
        <rFont val="Arial"/>
        <b/>
        <color rgb="FF000000"/>
        <sz val="12.0"/>
      </rPr>
      <t xml:space="preserve">All doors or door frames visually contrast with the surrounding walls.
</t>
    </r>
    <r>
      <rPr>
        <rFont val="Arial"/>
        <b val="0"/>
        <color rgb="FF000000"/>
        <sz val="12.0"/>
      </rPr>
      <t>- Easier identification by people with low vision
- Select colors for visibility to people with different sorts of color blindness; minimum luminance contrast of 50 percent as well
- Unique colors for visitor and resident doors vs. service or delivery doors assist in wayfinding and orientation
- Reference: BUILDING ELEMENTS - Doors - Glass</t>
    </r>
  </si>
  <si>
    <r>
      <rPr>
        <rFont val="Arial"/>
        <b/>
        <color rgb="FF000000"/>
        <sz val="12.0"/>
      </rPr>
      <t xml:space="preserve">Where automatic swing door operators are provided, use vertical activator bars and more flexible operators.
</t>
    </r>
    <r>
      <rPr>
        <rFont val="Arial"/>
        <b val="0"/>
        <color rgb="FF000000"/>
        <sz val="12.0"/>
      </rPr>
      <t>- Vertical activator bars:
   - Allow activation with wheelchair footrest by someone's foot when their arms are occupied carrying something, or at any other height for flexibility and convenience
   - Cleaner and less institutional-looking than two buttons, can be freestanding, such as in front of a window, and can sometimes be combined in one bollard with building entry system keypads
- Flexible operators meet the following criteria:
   - Create no resistance when pushed manually (ideally operator reduces effort while still allowing a door to be opened quickly manually)
   - Have no resistance when there is a power outage and doors are used manually
   - Have a wide range of adjustability for opening times and speed
   - Can be mounted upside down on door when needed (such as when a storefront system header is not tall enough</t>
    </r>
  </si>
  <si>
    <r>
      <rPr>
        <rFont val="Arial"/>
        <b/>
        <color rgb="FF000000"/>
        <sz val="12.0"/>
      </rPr>
      <t>In addition to providing automatic doors at building entrances used by residents (Reference: SITE - GATES &amp; EXTERIOR DOORS), also provide at common restrooms.</t>
    </r>
    <r>
      <rPr>
        <rFont val="Arial"/>
        <color rgb="FF000000"/>
        <sz val="12.0"/>
      </rPr>
      <t xml:space="preserve">
- Meet the criteria of BUILDING ELEMENTS - DOORS / Swing Door Automation</t>
    </r>
  </si>
  <si>
    <r>
      <rPr>
        <rFont val="Arial"/>
        <b/>
        <color rgb="FF000000"/>
        <sz val="12.0"/>
      </rPr>
      <t xml:space="preserve">Rather than swing doors, make doors at building entrances used by residents sliding doors.
</t>
    </r>
    <r>
      <rPr>
        <rFont val="Arial"/>
        <b val="0"/>
        <color rgb="FF000000"/>
        <sz val="12.0"/>
      </rPr>
      <t>- Automatic operation by motion sensor from the interior and building access controls from the exterior. Reference: EXTERIOR-SECURITY / Access Controls
- Provides a usable opening width faster than swing doors
- Avoids congestion from multiple users at a time
- Avoids collisions between mobility devices or low-sighted people and the arc of swing doors
- For double doors, lets groups of people (especially when traveling in both directions at once) negotiate passage with less conflict/confusion</t>
    </r>
  </si>
  <si>
    <r>
      <rPr>
        <rFont val="Arial"/>
        <b/>
        <color rgb="FF000000"/>
        <sz val="12.0"/>
      </rPr>
      <t xml:space="preserve">High bottom rails.
</t>
    </r>
    <r>
      <rPr>
        <rFont val="Arial"/>
        <color rgb="FF000000"/>
        <sz val="12.0"/>
      </rPr>
      <t>- Provide 12” rather than 10” smooth surface or kick plates at bottom of doors and gates for larger/taller electric wheelchairs - especially at custom gates</t>
    </r>
  </si>
  <si>
    <r>
      <rPr>
        <rFont val="Arial"/>
        <b/>
        <color rgb="FF000000"/>
        <sz val="12.0"/>
      </rPr>
      <t>Use glass doors along a wayfinding path and into community spaces.</t>
    </r>
    <r>
      <rPr>
        <rFont val="Arial"/>
        <color rgb="FF000000"/>
        <sz val="12.0"/>
      </rPr>
      <t xml:space="preserve">
- Assists visibility of the wayfinding path and general visual/cognitive orientation
- No frameless glass doors, which are less visible to people with low vision
- Reference: BUILDING ELEMENTS - DOORS / Door Visibility</t>
    </r>
  </si>
  <si>
    <t>BUILDING COMPONENTS - FF&amp;E</t>
  </si>
  <si>
    <r>
      <rPr>
        <rFont val="Arial"/>
        <b/>
        <color rgb="FF000000"/>
        <sz val="12.0"/>
      </rPr>
      <t>Avoid the use of unsecured area rugs.</t>
    </r>
    <r>
      <rPr>
        <rFont val="Arial"/>
        <color rgb="FF000000"/>
        <sz val="12.0"/>
      </rPr>
      <t xml:space="preserve">
- Creates potential tripping hazards, especially for people who can't lift their feet, cane, walker, or crutches well
- Interferes with turning a wheelchair
- When used on carpeted floor, the ADA pile height is usually exceeded, making too soft a surface for mobility aids</t>
    </r>
  </si>
  <si>
    <r>
      <rPr>
        <rFont val="Arial"/>
        <b/>
        <color rgb="FF000000"/>
        <sz val="12.0"/>
      </rPr>
      <t xml:space="preserve">Specify a variety of seating types to provide a wide range of options for different needs and comfort levels.
</t>
    </r>
    <r>
      <rPr>
        <rFont val="Arial"/>
        <color rgb="FF000000"/>
        <sz val="12.0"/>
      </rPr>
      <t>- Include seats with and without arms. Arms offer support for unstable torsos, reduce fatigue, and are useful for getting up and down, but chairs without arms can be easier for horizontal transfers to and from a wheelchair
- Include backrests on most seats for safety, support, and comfort
- Include seats of different heights in each location to provide options for tall and short people, or people who can't get up and down easily
- Include seats of different firmness - some people cannot get up from chairs, sofas, or other seats that are too soft, but many people cannot sit comfortably on hard seats for long periods
- Variety in seating design and types can foster different types of conversations and connections between residents
- Reference: INDOOR AIR QUALITY - LOW-VOC MATERIALS</t>
    </r>
  </si>
  <si>
    <r>
      <rPr>
        <rFont val="Arial"/>
        <b/>
        <color rgb="FF000000"/>
        <sz val="12.0"/>
      </rPr>
      <t xml:space="preserve">Specify a variety of desk and meeting room chairs with and without wheels and arms.
</t>
    </r>
    <r>
      <rPr>
        <rFont val="Arial"/>
        <color rgb="FF000000"/>
        <sz val="12.0"/>
      </rPr>
      <t>- Wheels make a chair easier to pull out from a desk or to position once seated, but can dangerously roll away from someone who is unsteady or transferring from a mobility device
- Include chairs with and without arms. Arms offer support for unstable torsos, reduce fatigue, and are useful for getting up and down, but chairs without arms can be easier for horizontal transfers to and from a wheelchair</t>
    </r>
  </si>
  <si>
    <r>
      <rPr>
        <rFont val="Arial"/>
        <b/>
        <color rgb="FF000000"/>
        <sz val="12.0"/>
      </rPr>
      <t>Tables are easy to move, on locking wheels and/or are lightweight.</t>
    </r>
    <r>
      <rPr>
        <rFont val="Arial"/>
        <color rgb="FF000000"/>
        <sz val="12.0"/>
      </rPr>
      <t xml:space="preserve">
- Allows easier repositioning to make space for larger mobility devices
- Allows easier repositioning for different types of group meetings or educational events</t>
    </r>
  </si>
  <si>
    <r>
      <rPr>
        <rFont val="Arial"/>
        <b/>
        <color rgb="FF000000"/>
        <sz val="12.0"/>
      </rPr>
      <t>Provide electric user-adjustable desks and countertops.</t>
    </r>
    <r>
      <rPr>
        <rFont val="Arial"/>
        <color rgb="FF000000"/>
        <sz val="12.0"/>
      </rPr>
      <t xml:space="preserve">
- Provides greater knee space for electric wheelchairs
- Increases flexibility for people with bad backs to use a range of ergonomic chairs or stools, or to stand
- Allows smaller people to lower the surface below standard desk height for easier use
- Should not require users to hold two buttons at once to adjust</t>
    </r>
  </si>
  <si>
    <r>
      <rPr>
        <rFont val="Arial"/>
        <b/>
        <color rgb="FF000000"/>
        <sz val="12.0"/>
      </rPr>
      <t>Specify common space furniture that is easily seen and is movable.</t>
    </r>
    <r>
      <rPr>
        <rFont val="Arial"/>
        <color rgb="FF000000"/>
        <sz val="12.0"/>
      </rPr>
      <t xml:space="preserve">
- Consider form, color, and value visibility against the flooring and other surrounding surfaces so that they do not become collision hazards
- Creates a less homogenous interior environment
- Movable furniture provides opportunities for different types and sizes of social interactions</t>
    </r>
  </si>
  <si>
    <r>
      <rPr>
        <rFont val="Arial"/>
        <b/>
        <color rgb="FF000000"/>
        <sz val="12.0"/>
      </rPr>
      <t>Include artwork in interior and exterior spaces.</t>
    </r>
    <r>
      <rPr>
        <rFont val="Arial"/>
        <color rgb="FF000000"/>
        <sz val="12.0"/>
      </rPr>
      <t xml:space="preserve">
- Promotes a sense of welcome and home
- Can enhance wayfinding with strategic placement
- Artwork can be placed on walls and/or integrated as part of the graphic wayfinding strategy
- Ensure sculpture is cane-detectable and that wall-mounted pieces do not project more than 4" from the wall</t>
    </r>
  </si>
  <si>
    <t>BUILDING COMPONENTS - WAYFINDING</t>
  </si>
  <si>
    <r>
      <rPr>
        <rFont val="Arial"/>
        <b/>
        <color rgb="FF000000"/>
        <sz val="12.0"/>
      </rPr>
      <t>Glass doors and windows that extend to the floor should have visible and and cane-detectable sills.</t>
    </r>
    <r>
      <rPr>
        <rFont val="Arial"/>
        <color rgb="FF000000"/>
        <sz val="12.0"/>
      </rPr>
      <t xml:space="preserve">
- Glass wall systems with no delineation at the sill can be a hazard for everyone, especially low-vision people</t>
    </r>
  </si>
  <si>
    <r>
      <rPr>
        <rFont val="Arial"/>
        <b/>
        <color rgb="FF000000"/>
        <sz val="12.0"/>
      </rPr>
      <t xml:space="preserve">Use safety decals on glazing with low sills.
</t>
    </r>
    <r>
      <rPr>
        <rFont val="Arial"/>
        <color rgb="FF000000"/>
        <sz val="12.0"/>
      </rPr>
      <t>- In addition to L1, use decals on glazing less than 12 inches above the walking surface, use visible decals or patterns at median eye level as a visual identification/warning to benefit low vision or aging eyes</t>
    </r>
  </si>
  <si>
    <r>
      <rPr>
        <rFont val="Arial"/>
        <b/>
        <color rgb="FF000000"/>
        <sz val="12.0"/>
      </rPr>
      <t xml:space="preserve">Interior wayﬁnding system differentiates primary routes, zones, or nodes using variations in ﬂooring, lighting, color, ceiling height, materials, and/or other architectural features.
</t>
    </r>
    <r>
      <rPr>
        <rFont val="Arial"/>
        <b val="0"/>
        <color rgb="FF000000"/>
        <sz val="12.0"/>
      </rPr>
      <t>- Color-code or have unique materials for each floors' elevator lobbies for orientation
- Select colors for visibility to people with different sorts of color blindness; minimum luminance contrast of 50 percent as well
- Change color/contrast to delineate between floors and walls and between stair treads and risers to assist people with low vision
- Creates architectural reference points
- Creates zones with unique character
- Assists older adults with memory issues, people with cognitive impairments that affect orientation, and people who cannot read or understand signage</t>
    </r>
  </si>
  <si>
    <r>
      <rPr>
        <rFont val="Arial"/>
        <b/>
        <color rgb="FF000000"/>
        <sz val="12.0"/>
      </rPr>
      <t xml:space="preserve">Interior wayﬁnding system delineates primary routes and destinations with guide strips that have a different color than the surrounding ﬂoor.
</t>
    </r>
    <r>
      <rPr>
        <rFont val="Arial"/>
        <color rgb="FF000000"/>
        <sz val="12.0"/>
      </rPr>
      <t>- Provides a path for people with low vision to follow
- Grounds people who are easily disoriented
- Creates opportunities for easy directions for visitors to reach locations like a rental office, community room, etc
- Can also be achieved with baseboard colors
- Select colors for visibility to people with different sorts of color blindness; minimum luminance contrast of 50 percent as well</t>
    </r>
  </si>
  <si>
    <r>
      <rPr>
        <rFont val="Arial"/>
        <b/>
        <color rgb="FF000000"/>
        <sz val="12.0"/>
      </rPr>
      <t xml:space="preserve">In addition to L1, interior guide strips are both colored and textured differently from the surrounding floor.
</t>
    </r>
    <r>
      <rPr>
        <rFont val="Arial"/>
        <color rgb="FF000000"/>
        <sz val="12.0"/>
      </rPr>
      <t>- Adding a cane-detectable texture difference allows lower-sighted and blind people to use the guide strips
- Can create an architectural accent element for increased interest</t>
    </r>
  </si>
  <si>
    <r>
      <rPr>
        <rFont val="Arial"/>
        <b/>
        <color rgb="FF000000"/>
        <sz val="12.0"/>
      </rPr>
      <t xml:space="preserve">Avoid confusing patterns on interior floor and exterior paving walking surfaces.
</t>
    </r>
    <r>
      <rPr>
        <rFont val="Arial"/>
        <color rgb="FF000000"/>
        <sz val="12.0"/>
      </rPr>
      <t>- Carpets and flooring with busy visual patterns can be distracting for people with low vision and disorienting to people with cognitive differences
- Complex patterns can obscure tripping hazards, especially rocks, branches, etc. outside</t>
    </r>
  </si>
  <si>
    <r>
      <rPr>
        <rFont val="Arial"/>
        <b/>
        <color rgb="FF000000"/>
        <sz val="12.0"/>
      </rPr>
      <t xml:space="preserve">Design building directional signage to be clear and broadly usable.
</t>
    </r>
    <r>
      <rPr>
        <rFont val="Arial"/>
        <color rgb="FF000000"/>
        <sz val="12.0"/>
      </rPr>
      <t>- Signage includes room name or use in addition to room numbers, in both raised text and braille
- Signs are high-contrast (light text on a dark field yields the least glare)
- Signs have pictograms for non-English speakers, children, and others who cannot read
- Coordinate signage for the site and the building to use a consistent set of pictograms. wording, font style, etc.
- Directional signage: Position to face the direction of approach at intersecting routes and include arrows with room number groups or other primary rooms and functions
- In-stair signage indicates the floor number and direction to exit clearly
- Reference: SITE - OVERALL DESIGN / SITE DIRECTIONAL SIGNAGE</t>
    </r>
  </si>
  <si>
    <r>
      <rPr>
        <rFont val="Arial"/>
        <b/>
        <color rgb="FF000000"/>
        <sz val="12.0"/>
      </rPr>
      <t xml:space="preserve">Use tactile building orientation / evacuation maps.
</t>
    </r>
    <r>
      <rPr>
        <rFont val="Arial"/>
        <color rgb="FF000000"/>
        <sz val="12.0"/>
      </rPr>
      <t>- Tactile maps showing rooms and circulation spaces let people who are blind navigate spaces easier - can be 3D printed or built up. Locate at all primary entrances the primary access point to each ﬂoor, and all corridor intersections
- Consider having this available as printout for people to memorize/carry with them, especially if it contains evacuation information</t>
    </r>
  </si>
  <si>
    <r>
      <rPr>
        <rFont val="Arial"/>
        <b/>
        <color rgb="FF000000"/>
        <sz val="12.0"/>
      </rPr>
      <t xml:space="preserve">Augment signage with QR codes. 
</t>
    </r>
    <r>
      <rPr>
        <rFont val="Arial"/>
        <color rgb="FF000000"/>
        <sz val="12.0"/>
      </rPr>
      <t>- Provides a link to additional online resources (information about the room, a link to get assistance or report a problem, etc.)</t>
    </r>
  </si>
  <si>
    <r>
      <rPr>
        <rFont val="Arial"/>
        <b/>
        <color rgb="FF000000"/>
        <sz val="12.0"/>
      </rPr>
      <t xml:space="preserve">Use wall and ceiling surface materials and ceiling heights to differentiate spaces.
</t>
    </r>
    <r>
      <rPr>
        <rFont val="Arial"/>
        <color rgb="FF000000"/>
        <sz val="12.0"/>
      </rPr>
      <t>- Audible changes in the acoustic environment are a helpful guide for visually impaired people
- Ceiling heights can indicate different functions for visual orientation
- Circulation paths, atriums, or other large spaces can be articulated with spaces with different acoustic responses to indicate location (e.g.: corridor intersections, unit entries, sitting areas vs. circulation areas, etc.)</t>
    </r>
  </si>
  <si>
    <r>
      <rPr>
        <rFont val="Arial"/>
        <b/>
        <color rgb="FF000000"/>
        <sz val="12.0"/>
      </rPr>
      <t>Interior floor materials indicate transitions from one space to another, or alert people to entrances, stairs, or elevators.</t>
    </r>
    <r>
      <rPr>
        <rFont val="Arial"/>
        <color rgb="FF000000"/>
        <sz val="12.0"/>
      </rPr>
      <t xml:space="preserve">
- Texture changes should be cane-detectable by individual with vision-related access needs.
- Select colors for visibility to people with different sorts of color blindness; minimum luminance contrast of 50 percent as well
- Baseboard or floor material border color changes in corridors can help with navigating the building's orientation.
- A varied and thoughtful flooring palette creates more clarity and a more interesting environment for everyone</t>
    </r>
  </si>
  <si>
    <r>
      <rPr>
        <rFont val="Arial"/>
        <b/>
        <color rgb="FF000000"/>
        <sz val="12.0"/>
      </rPr>
      <t>Use distinctive decorative lighting fixtures as landmarks.</t>
    </r>
    <r>
      <rPr>
        <rFont val="Arial"/>
        <color rgb="FF000000"/>
        <sz val="12.0"/>
      </rPr>
      <t xml:space="preserve">
- Corridor ends and crossings to reduce disorientation
- At unit entries to differentiate from other doors
- A number of wall sconces indicating the floor you are on outside an elevator (for buildings with fewer floors)
- Use downlighting, uplighting, and wall sconces strategically in different parts of a corridor</t>
    </r>
  </si>
  <si>
    <r>
      <rPr>
        <rFont val="Arial"/>
        <b/>
        <color rgb="FF000000"/>
        <sz val="12.0"/>
      </rPr>
      <t>Multi Language Sign Communication.</t>
    </r>
    <r>
      <rPr>
        <rFont val="Arial"/>
        <color rgb="FF000000"/>
        <sz val="12.0"/>
      </rPr>
      <t xml:space="preserve">
- Signage includes multiple languages based on highly used local languages</t>
    </r>
  </si>
  <si>
    <r>
      <rPr>
        <rFont val="Arial"/>
        <b/>
        <color rgb="FF000000"/>
        <sz val="12.0"/>
      </rPr>
      <t>American Sign Language (ASL) Hand Signs.</t>
    </r>
    <r>
      <rPr>
        <rFont val="Arial"/>
        <color rgb="FF000000"/>
        <sz val="12.0"/>
      </rPr>
      <t xml:space="preserve">
- Signage includes illustrations of key words and places in ASL</t>
    </r>
  </si>
  <si>
    <t>BUILDING COMPONENTS - MAILBOXES</t>
  </si>
  <si>
    <r>
      <rPr>
        <rFont val="Arial"/>
        <b/>
        <color rgb="FF000000"/>
        <sz val="12.0"/>
      </rPr>
      <t xml:space="preserve">Provide weather protection at outdoor mailbox areas.
</t>
    </r>
    <r>
      <rPr>
        <rFont val="Arial"/>
        <b val="0"/>
        <color rgb="FF000000"/>
        <sz val="12.0"/>
      </rPr>
      <t>- Protects everyone getting their mail from a central location, especially if they are moving more slowly
- Protects packages that might be left
- Protects management notice areas that often occur at mailboxes</t>
    </r>
  </si>
  <si>
    <r>
      <rPr>
        <rFont val="Arial"/>
        <b/>
        <color rgb="FF000000"/>
        <sz val="12.0"/>
      </rPr>
      <t>Provide a counter at mailboxes.</t>
    </r>
    <r>
      <rPr>
        <rFont val="Arial"/>
        <color rgb="FF000000"/>
        <sz val="12.0"/>
      </rPr>
      <t xml:space="preserve">
- Easier use for people with less dexterity
- More convenient for everyone
- Provide clear knee space under counter</t>
    </r>
  </si>
  <si>
    <t>4 - INTERIOR SPACES</t>
  </si>
  <si>
    <t>INTERIOR SPACES - OVERALL DESIGN</t>
  </si>
  <si>
    <r>
      <rPr>
        <rFont val="Arial"/>
        <b/>
        <color rgb="FF000000"/>
        <sz val="12.0"/>
      </rPr>
      <t xml:space="preserve">Use wall and floor surfaces that are low glare.
</t>
    </r>
    <r>
      <rPr>
        <rFont val="Arial"/>
        <color rgb="FF000000"/>
        <sz val="12.0"/>
      </rPr>
      <t>- Matte surfaces and medium-value surfaces are better for reducing glare
- Facilitates wayfinding for people with low vision
- Prevents uncomfortable conditions for lip reading and signing
- Results in lower-slip floors
- Protects against slipping when floors get wet</t>
    </r>
  </si>
  <si>
    <r>
      <rPr>
        <rFont val="Arial"/>
        <b/>
        <color rgb="FF000000"/>
        <sz val="12.0"/>
      </rPr>
      <t>Provide shared social spaces for activities and interactions.</t>
    </r>
    <r>
      <rPr>
        <rFont val="Arial"/>
        <color rgb="FF000000"/>
        <sz val="12.0"/>
      </rPr>
      <t xml:space="preserve">
- Sensory gardens, demonstration or shared-use kitchens, fitness areas, game/TV room, and similar spaces – that are thoughtful and intentional in their design - are important for resident mental and physical health
- Design shared spaces and their furnishings to be flexible and easily moved, to accommodate multiple uses that may develop over time
- These spaces are especially important in affordable housing and for residents with disabilities who have fewer options outside the project
- Locate close to staffed areas for residents who have experienced trauma to feel safer
- Staff help create a sense of community, build trust with and among residents, and facilitate relationships
- For furnishings, Reference: BUILDING COMPONENTS - FF&amp;E
- For outdoor spaces, Reference: SITE - GARDENS &amp; COURTYARDS</t>
    </r>
  </si>
  <si>
    <r>
      <rPr>
        <rFont val="Arial"/>
        <b/>
        <color rgb="FF000000"/>
        <sz val="12.0"/>
      </rPr>
      <t>Provide respite area(s) for staff outside their dwelling unit.</t>
    </r>
    <r>
      <rPr>
        <rFont val="Arial"/>
        <color rgb="FF000000"/>
        <sz val="12.0"/>
      </rPr>
      <t xml:space="preserve">
- Improves their performance and helps to prevent burnout/exhaustion
- Include natural light and air, connection to nature</t>
    </r>
  </si>
  <si>
    <r>
      <rPr>
        <rFont val="Arial"/>
        <b/>
        <color rgb="FF000000"/>
        <sz val="12.0"/>
      </rPr>
      <t xml:space="preserve">Use signage to alert people that support is available.
</t>
    </r>
    <r>
      <rPr>
        <rFont val="Arial"/>
        <color rgb="FF000000"/>
        <sz val="12.0"/>
      </rPr>
      <t>- "Need something? Just ask.” signs in common rooms. Sets a positive tone, lets everyone know there is support available from building staff
- Fosters a collaborative atmosphere
- Include phone number and QR code to make it easy to contact staff</t>
    </r>
  </si>
  <si>
    <r>
      <rPr>
        <rFont val="Arial"/>
        <b/>
        <color rgb="FF000000"/>
        <sz val="12.0"/>
      </rPr>
      <t>Specify slip-resistant floors, especially at building entrances.</t>
    </r>
    <r>
      <rPr>
        <rFont val="Arial"/>
        <color rgb="FF000000"/>
        <sz val="12.0"/>
      </rPr>
      <t xml:space="preserve">
- Floors should have a DCOF (Dynamic Coefficient Of Friction) rating appropriate for their use, slope (such as ramps), and exposure to water, soap, and cleaning fluids
- Use recessed walk-off mats instead of temporary roll-out mats, which can create tripping hazards
- Reduces tracking outdoor pollutants, mud, etc. into indoor spaces
- Avoid sisal or other mats that can ‘pull’ wheeled traffic at a 45° angle</t>
    </r>
  </si>
  <si>
    <t>INTERIOR SPACES - LOBBIES &amp; HORIZONTAL CIRCULATION</t>
  </si>
  <si>
    <r>
      <rPr>
        <rFont val="Arial"/>
        <b/>
        <color rgb="FF000000"/>
        <sz val="12.0"/>
      </rPr>
      <t>Make video screen displays for resident notifications broadly usable.</t>
    </r>
    <r>
      <rPr>
        <rFont val="Arial"/>
        <color rgb="FF000000"/>
        <sz val="12.0"/>
      </rPr>
      <t xml:space="preserve">
- Applies to lobbies, gyms, common rooms, or similar
- Design visual on screen content to use larger print
- Use dark-on-light backgrounds when possible to counteract the glare of lights on a dark-background screen
- Avoid audio content that can create background noise, making conversations, hearing, and audio wayfinding for the blind more difficult
- When audio content is needed, always accompany with closed captions or text with the same information
- Avoid content with flashing lights or swirling visual patterns, which can trigger seizures for people with epilepsy</t>
    </r>
  </si>
  <si>
    <r>
      <rPr>
        <rFont val="Arial"/>
        <b/>
        <color rgb="FF000000"/>
        <sz val="12.0"/>
      </rPr>
      <t xml:space="preserve">More Flexible Displays: Alternate delivery.
</t>
    </r>
    <r>
      <rPr>
        <rFont val="Arial"/>
        <color rgb="FF000000"/>
        <sz val="12.0"/>
      </rPr>
      <t>- Create a way that blind/low vision people can receive the same information via an app or website
- Additional benefit of people not having to be in the space to see announcements</t>
    </r>
  </si>
  <si>
    <r>
      <rPr>
        <rFont val="Arial"/>
        <b/>
        <color rgb="FF000000"/>
        <sz val="12.0"/>
      </rPr>
      <t xml:space="preserve">Use curves or obtuse angles to smooth circulation.
</t>
    </r>
    <r>
      <rPr>
        <rFont val="Arial"/>
        <color rgb="FF000000"/>
        <sz val="12.0"/>
      </rPr>
      <t>- Curves reflect the natural, comfortable flow of wheeled traffic
- Obtuse angles are easier to navigate for mobility devices and help to avoid collisions for mobility devices, the blind, and people who cannot hear approaching traffic at 90-degree corners
- Helps create a graceful, less rigid environment that promotes well-being
- Improves wayfinding by introducing landmarks and recognizable, unique forms</t>
    </r>
  </si>
  <si>
    <r>
      <rPr>
        <rFont val="Arial"/>
        <b/>
        <color rgb="FF000000"/>
        <sz val="12.0"/>
      </rPr>
      <t>Minimize acoustic reverberation with materials and geometry of spaces.</t>
    </r>
    <r>
      <rPr>
        <rFont val="Arial"/>
        <color rgb="FF000000"/>
        <sz val="12.0"/>
      </rPr>
      <t xml:space="preserve">
- Helps everyone have a better entry lobby interaction experience
- Aids communication for those with hearing aids and cochlear implants that can overload in noisy spaces
- Aids the blind with auditory orientation
- Reference: BUILDING ELEMENTS - ACOUSTIC WAYFINDING</t>
    </r>
  </si>
  <si>
    <r>
      <rPr>
        <rFont val="Arial"/>
        <b/>
        <color rgb="FF000000"/>
        <sz val="12.0"/>
      </rPr>
      <t>Incorporate wide corridors.</t>
    </r>
    <r>
      <rPr>
        <rFont val="Arial"/>
        <color rgb="FF000000"/>
        <sz val="12.0"/>
      </rPr>
      <t xml:space="preserve">
- 72" minimum width to allow two mobility devices to pass each other or go side-by-side in a conversation, and to allow easier passage for support animals
- Corridors can reduce to 60" minimum width for a maximum of 48" before widening to 72" for at least 72", or at a dead-end corridor of not more than 20 feet in length
- Gives space for cane sweep navigation for someone who is blind
- Creates a sense of openness and comfort for all residents
- Enhances unit entry door privacy
- Facilitates signing by the deaf</t>
    </r>
  </si>
  <si>
    <r>
      <rPr>
        <rFont val="Arial"/>
        <b/>
        <color rgb="FF000000"/>
        <sz val="12.0"/>
      </rPr>
      <t>Wider corridors.</t>
    </r>
    <r>
      <rPr>
        <rFont val="Arial"/>
        <color rgb="FF000000"/>
        <sz val="12.0"/>
      </rPr>
      <t xml:space="preserve">
- More than half of corridors are 78" or more in width</t>
    </r>
  </si>
  <si>
    <r>
      <rPr>
        <rFont val="Arial"/>
        <b/>
        <color rgb="FF000000"/>
        <sz val="12.0"/>
      </rPr>
      <t>Handrail on one side of the corridor.</t>
    </r>
    <r>
      <rPr>
        <rFont val="Arial"/>
        <color rgb="FF000000"/>
        <sz val="12.0"/>
      </rPr>
      <t xml:space="preserve">
- Helps people with ambulatory disabilities travel further, more safely
- Acts as guide rail for people with low vision
- Consider antimicrobial finish</t>
    </r>
  </si>
  <si>
    <r>
      <rPr>
        <rFont val="Arial"/>
        <b/>
        <color rgb="FF000000"/>
        <sz val="12.0"/>
      </rPr>
      <t>In addition to L1, install handrail on both sides of the corridor.</t>
    </r>
    <r>
      <rPr>
        <rFont val="Arial"/>
        <color rgb="FF000000"/>
        <sz val="12.0"/>
      </rPr>
      <t xml:space="preserve">
- Helps people with one-sided dominance better than a single handrail
- Better as a guide rail than a handrail only on one side</t>
    </r>
  </si>
  <si>
    <r>
      <rPr>
        <rFont val="Arial"/>
        <b/>
        <color rgb="FF000000"/>
        <sz val="12.0"/>
      </rPr>
      <t xml:space="preserve">Lobby entry counters are accessible.
</t>
    </r>
    <r>
      <rPr>
        <rFont val="Arial"/>
        <color rgb="FF000000"/>
        <sz val="12.0"/>
      </rPr>
      <t>- If counters are one level, they should be low for the most flexible use from both sides
- For larger counters where a high portion is desired for easier standing use, the low portion should be the primary counter
- Design a location for computer screens that does not block the open use of the counter
- Provide contrast between counter tops and faces for people with low vision</t>
    </r>
  </si>
  <si>
    <r>
      <rPr>
        <rFont val="Arial"/>
        <b/>
        <color rgb="FF000000"/>
        <sz val="12.0"/>
      </rPr>
      <t>Lobby counter allows forward approach.</t>
    </r>
    <r>
      <rPr>
        <rFont val="Arial"/>
        <color rgb="FF000000"/>
        <sz val="12.0"/>
      </rPr>
      <t xml:space="preserve">
- Provide knee and toe clearance for a forward approach on both sides
- Allows a face-to-face conversation, easier writing or other interactions for someone using a wheelchair and for a seated staff member
- Ensure areas that are open for knee and toe clearance have cane-detectable end panels or legs</t>
    </r>
  </si>
  <si>
    <r>
      <rPr>
        <rFont val="Arial"/>
        <b/>
        <color rgb="FF000000"/>
        <sz val="12.0"/>
      </rPr>
      <t xml:space="preserve">Lean rails in circulation areas.
</t>
    </r>
    <r>
      <rPr>
        <rFont val="Arial"/>
        <color rgb="FF000000"/>
        <sz val="12.0"/>
      </rPr>
      <t>- Helpful in lobbies or entry porches where people are awaiting a ride
- Beneficial for older adults with mobility impairments or general stamina limitations</t>
    </r>
  </si>
  <si>
    <t>INTERIOR SPACES - VERTICAL CIRCULATION</t>
  </si>
  <si>
    <r>
      <rPr>
        <rFont val="Arial"/>
        <b/>
        <color rgb="FF000000"/>
        <sz val="12.0"/>
      </rPr>
      <t>Stairs are designed for safety and ease of use (incorporate ramps rather than stairs whenever possible).</t>
    </r>
    <r>
      <rPr>
        <rFont val="Arial"/>
        <color rgb="FF000000"/>
        <sz val="12.0"/>
      </rPr>
      <t xml:space="preserve">
- Stairs have no fewer than 3 risers, to prevent tripping
- Stairs other than emergency egress stairs have no more than 11 risers, for easier use and less distance to fall in an accident
- All stair treads have a code-complying contrasting stripe at every nosing. Use photoluminescent stipes when possible for additional safety in emergencies
- Stairs wider than 78 inches have at least one additional handrail
- All stairs have a cane-detectable tactile walking surface indicator at the top of every run</t>
    </r>
  </si>
  <si>
    <r>
      <rPr>
        <rFont val="Arial"/>
        <b/>
        <color rgb="FF000000"/>
        <sz val="12.0"/>
      </rPr>
      <t xml:space="preserve">Provide evacuation chairs in stairways.
</t>
    </r>
    <r>
      <rPr>
        <rFont val="Arial"/>
        <color rgb="FF000000"/>
        <sz val="12.0"/>
      </rPr>
      <t>- Provides a safe way for people with mobility limitations to be rolled down the stairs by other occupants in the case of an emergency, rather than being forced to wait for rescue personnel in a stairway while other occupants exit the building
- Coordinate with code requirements for chairs to avoid blocking exiting width, and provide space for people with mobility devices to await assistance with evacuation chairs</t>
    </r>
  </si>
  <si>
    <r>
      <rPr>
        <rFont val="Arial"/>
        <b/>
        <color rgb="FF000000"/>
        <sz val="12.0"/>
      </rPr>
      <t>Ramps are designed for broad usability and comfort.</t>
    </r>
    <r>
      <rPr>
        <rFont val="Arial"/>
        <color rgb="FF000000"/>
        <sz val="12.0"/>
      </rPr>
      <t xml:space="preserve">
- Use ramps instead of stairs whenever possible
- Design ramps to be the full width of the corridor or walkways at top and bottom
- Ramps connecting vertical level changes of over 6 inches are 1:15 slope or less (vs. 1:12 for ADA)</t>
    </r>
  </si>
  <si>
    <r>
      <rPr>
        <rFont val="Arial"/>
        <b/>
        <color rgb="FF000000"/>
        <sz val="12.0"/>
      </rPr>
      <t>Stairs and ramps have high and low handrails.</t>
    </r>
    <r>
      <rPr>
        <rFont val="Arial"/>
        <color rgb="FF000000"/>
        <sz val="12.0"/>
      </rPr>
      <t xml:space="preserve">
- One handrail at 36” and another at 30” above the nosing
- Provides safety for children and shorter adults
- For ramps, someone in a wheelchair can slow their descent or pull themselves up the ramp more easily with better leverage than pushing a wheelchair wheel</t>
    </r>
  </si>
  <si>
    <r>
      <rPr>
        <rFont val="Arial"/>
        <b/>
        <color rgb="FF000000"/>
        <sz val="12.0"/>
      </rPr>
      <t>Handrails should be designed for better use and safety.</t>
    </r>
    <r>
      <rPr>
        <rFont val="Arial"/>
        <color rgb="FF000000"/>
        <sz val="12.0"/>
      </rPr>
      <t xml:space="preserve">
- Handrail extensions should extend 6 inches more than required by code, to provide greater stability for people leaning heavily on them to pull up the stairs or reach forward for sufficient stability when stepping down
- Ends of handrails should return to the wall or floor/ground, not wrap back on themselves, creating a potential impact hazard that is not easily cane-detectable
- Avoid gaps of more than 1.5 inches between handrails and walls to prevent arms sliding into the space as someone falls, and to facilitate using the wall as a stabilizer for the forearm
- Select colors that are discernable form the wall behind for people with different sorts of color blindness; minimum luminance contrast of 50 percent as well
</t>
    </r>
  </si>
  <si>
    <r>
      <rPr>
        <rFont val="Arial"/>
        <b/>
        <color rgb="FF000000"/>
        <sz val="12.0"/>
      </rPr>
      <t xml:space="preserve">All stairways and ramps have tactile information on lower and upper handrails.
</t>
    </r>
    <r>
      <rPr>
        <rFont val="Arial"/>
        <b val="0"/>
        <color rgb="FF000000"/>
        <sz val="12.0"/>
      </rPr>
      <t>- Tactile letters and Braille indicating floor (L1, L2, etc.) and shall match the designations used in the elevator
- Tactile direction arrow</t>
    </r>
  </si>
  <si>
    <r>
      <rPr>
        <rFont val="Arial"/>
        <b/>
        <color rgb="FF000000"/>
        <sz val="12.0"/>
      </rPr>
      <t xml:space="preserve">Provide foot-level controls inside and outside.
</t>
    </r>
    <r>
      <rPr>
        <rFont val="Arial"/>
        <color rgb="FF000000"/>
        <sz val="12.0"/>
      </rPr>
      <t>- Low-mounted paddle-type buttons can be activated with the foot or a wheelchair footrest
- Avoids the need for positioning a mobility device at the floor buttons inside, where someone else is often naturally standing
- Convenient option for people whose hands are full
- More hygienic for all people to avoid touching buttons with their hands
- Provides options for people who are short, with low dexterity or no fingers, or who cannot see the small regular buttons easily</t>
    </r>
  </si>
  <si>
    <r>
      <rPr>
        <rFont val="Arial"/>
        <b/>
        <color rgb="FF000000"/>
        <sz val="12.0"/>
      </rPr>
      <t xml:space="preserve">Include descriptive elevator buttons.
</t>
    </r>
    <r>
      <rPr>
        <rFont val="Arial"/>
        <color rgb="FF000000"/>
        <sz val="12.0"/>
      </rPr>
      <t>- In addition to the floor number, include entire words, such as "parking," "lobby," or "roof garden," for example</t>
    </r>
  </si>
  <si>
    <r>
      <rPr>
        <rFont val="Arial"/>
        <b/>
        <color rgb="FF000000"/>
        <sz val="12.0"/>
      </rPr>
      <t>Specify door timing and audible feedback for better usability.</t>
    </r>
    <r>
      <rPr>
        <rFont val="Arial"/>
        <color rgb="FF000000"/>
        <sz val="12.0"/>
      </rPr>
      <t xml:space="preserve">
- Voice feedback states direction traveling and floor reached
- Benefits low-sight and blind passengers
- Provides more clarity for everyone
- Set door-close timing to 10 seconds to allow people with mobility devices or service animals to enter/exit before it starts closing</t>
    </r>
  </si>
  <si>
    <r>
      <rPr>
        <rFont val="Arial"/>
        <b/>
        <color rgb="FF000000"/>
        <sz val="12.0"/>
      </rPr>
      <t xml:space="preserve">Provide at least one cab that is larger than the standard “gurney elevator” size.
</t>
    </r>
    <r>
      <rPr>
        <rFont val="Arial"/>
        <color rgb="FF000000"/>
        <sz val="12.0"/>
      </rPr>
      <t>- Allows someone with a larger electric wheelchair or scooter to turn around and face the door if other people are in the elevator, rather than back out
- Allows two people in wheelchairs or scooters to use the elevator together</t>
    </r>
  </si>
  <si>
    <r>
      <rPr>
        <rFont val="Arial"/>
        <b/>
        <color rgb="FF000000"/>
        <sz val="12.0"/>
      </rPr>
      <t xml:space="preserve">Provide backup power and meet fire department requirements that allow elevator to be used for emergency evacuation.
</t>
    </r>
    <r>
      <rPr>
        <rFont val="Arial"/>
        <color rgb="FF000000"/>
        <sz val="12.0"/>
      </rPr>
      <t>- Avoids people in wheelchairs from being stuck in an Area of Refuge in a stairway in case of an emergency
- Especially important in buildings with a higher percentage of people with disabilities, making fire department-assisted evacuation more difficult and slower
- Coordinate with local codes to provide appropriate signage inside and outside the elevator that indicates it's availability in emergencies</t>
    </r>
  </si>
  <si>
    <r>
      <rPr>
        <rFont val="Arial"/>
        <b/>
        <color rgb="FF000000"/>
        <sz val="12.0"/>
      </rPr>
      <t xml:space="preserve">Provide a full-story ramp for accessing and emergency exit from the second floor.
</t>
    </r>
    <r>
      <rPr>
        <rFont val="Arial"/>
        <b val="0"/>
        <color rgb="FF000000"/>
        <sz val="12.0"/>
      </rPr>
      <t>- Can also be an exterior ramp if interior space is not available</t>
    </r>
  </si>
  <si>
    <t>INTERIOR SPACES - COMMON ROOMS &amp; OFFICES</t>
  </si>
  <si>
    <r>
      <rPr>
        <rFont val="Arial"/>
        <b/>
        <color rgb="FF000000"/>
        <sz val="12.0"/>
      </rPr>
      <t xml:space="preserve">Use safe and accessible appliances for shared kitchens.
</t>
    </r>
    <r>
      <rPr>
        <rFont val="Arial"/>
        <color rgb="FF000000"/>
        <sz val="12.0"/>
      </rPr>
      <t>- Specify induction ranges/cooktops. The glass surface does not heat up as much as an electric cooktop, and turns off when a pot is removed, and avoids the potential hazard of an open gas flame. Helpful when children are around and for people with autism and others who experience forgetfulness and inability to recognize problems
- Use shorter refrigerators with top freezers to optimize reach and usability
- If a dishwasher is provided, specify an ADA-height one to fit under a 34 inch high countertop (confirm locally whether NSF certification is required)
- Provide extra space around all appliances for a wheelchair rider and walking person to use the space together (Reference: BUILDING COMPONENTS - SPACE &amp; REACH/Floor Space)
- Use range hoods that can be wired to have a remote-located switch installed on the face of an adjacent base cabinet, providing the same controls (multi-speed fan, dimming) as on the hood itself, since range hood controls are not reachable. Confirm with manufacturer that variable controls can be remote even if the hood is labeled “ADA"
- Use range hoods with curved corners for greater safety, especially for low-sighted and taller people
- No microwave/hood combo units over the range; they are out of reach of many people</t>
    </r>
  </si>
  <si>
    <r>
      <rPr>
        <rFont val="Arial"/>
        <b/>
        <color theme="1"/>
        <sz val="12.0"/>
      </rPr>
      <t>In addition to L1, use a separate cooktop and wall oven rather than a combined range.</t>
    </r>
    <r>
      <rPr>
        <rFont val="Arial"/>
        <color theme="1"/>
        <sz val="12.0"/>
      </rPr>
      <t xml:space="preserve">
- Allows the oven to be mounted higher for easier use for everyone, with less stooping to reach food, and allows safer, more stable reach from a seated position.
- Side-swinging oven doors can make for even safer approach and access for everyone.</t>
    </r>
  </si>
  <si>
    <r>
      <rPr>
        <rFont val="Arial"/>
        <b/>
        <color rgb="FF000000"/>
        <sz val="12.0"/>
      </rPr>
      <t>When microwaves are built in, specify a drawer-type unit.</t>
    </r>
    <r>
      <rPr>
        <rFont val="Arial"/>
        <color rgb="FF000000"/>
        <sz val="12.0"/>
      </rPr>
      <t xml:space="preserve">
- Easier to lift food out of for a wider range of users
- Easier to see in and stir from a seated position
- Doesn't require removal of food from oven for stirring, adding ingredients</t>
    </r>
  </si>
  <si>
    <r>
      <rPr>
        <rFont val="Arial"/>
        <b/>
        <color rgb="FF000000"/>
        <sz val="12.0"/>
      </rPr>
      <t xml:space="preserve">Specify sinks for broad usability.
</t>
    </r>
    <r>
      <rPr>
        <rFont val="Arial"/>
        <b val="0"/>
        <color rgb="FF000000"/>
        <sz val="12.0"/>
      </rPr>
      <t>- Specify single bowl sinks for easier use for larger pots and by people with less dexterity
- Stainless steel sinks should be coated or protected to provide protection from heat for a seated person who might not be able to feel that the bottom is hot
- Specify shallow sinks to increase knee clearance. Reference: BUILDING ELEMENTS - SPACE AND REACH
- Specify sinks with drains in the rear to optimize knee space
- Avoid garbage disposals (when possible), which reduce knee space. Use grid drains instead to prevent clogged drains
- Use undermount sinks to avoid buildup of water around a top-mount sink rim, which gets the sleeves of seated and shorter users wet as they reach across the sink and surrounding countertop, and allow easier cleanup by wiping down countertops into the sink. They also avoid the sink rim being higher than an ADA-height countertop in which they are installed</t>
    </r>
  </si>
  <si>
    <r>
      <rPr>
        <rFont val="Arial"/>
        <b/>
        <color rgb="FF000000"/>
        <sz val="12.0"/>
      </rPr>
      <t xml:space="preserve">Specify usable faucets.
</t>
    </r>
    <r>
      <rPr>
        <rFont val="Arial"/>
        <color rgb="FF000000"/>
        <sz val="12.0"/>
      </rPr>
      <t>- Use gooseneck faucets to get water stream closer to user and minimize forward reach
- Provide pull-out spray for more flexibility and easier cleanup
- Use levers that are easy to control for people with less dexterity
- Select longer levers that require less reach over the sink</t>
    </r>
  </si>
  <si>
    <r>
      <rPr>
        <rFont val="Arial"/>
        <b/>
        <color rgb="FF000000"/>
        <sz val="12.0"/>
      </rPr>
      <t xml:space="preserve">Improved faucet usability: Specify hands-free (sensor-activated) faucets.
</t>
    </r>
    <r>
      <rPr>
        <rFont val="Arial"/>
        <color rgb="FF000000"/>
        <sz val="12.0"/>
      </rPr>
      <t>- Does not require reach for users
- More hygienic
- Easier one-handed use</t>
    </r>
  </si>
  <si>
    <r>
      <rPr>
        <rFont val="Arial"/>
        <b/>
        <color rgb="FF000000"/>
        <sz val="12.0"/>
      </rPr>
      <t xml:space="preserve">Improved faucet placement: Locate to the side of the bowl.
</t>
    </r>
    <r>
      <rPr>
        <rFont val="Arial"/>
        <color rgb="FF000000"/>
        <sz val="12.0"/>
      </rPr>
      <t>- A faucet to the side of the bowl (as is done in many classroom and art sinks) to make reach and use even easier</t>
    </r>
  </si>
  <si>
    <r>
      <rPr>
        <rFont val="Arial"/>
        <b/>
        <color rgb="FF000000"/>
        <sz val="12.0"/>
      </rPr>
      <t xml:space="preserve">Provide Assistive Listening System (ALS) for people with or without hearing aides.
</t>
    </r>
    <r>
      <rPr>
        <rFont val="Arial"/>
        <color rgb="FF000000"/>
        <sz val="12.0"/>
      </rPr>
      <t>- When the speaker wears a mic, these allow people with hearing loss to receive amplified sound via their hearing aid or headphones, without interference from background noise
- Examples are FM systems, Inductive Loop systems, and Infrared Systems</t>
    </r>
  </si>
  <si>
    <r>
      <rPr>
        <rFont val="Arial"/>
        <b/>
        <color rgb="FF000000"/>
        <sz val="12.0"/>
      </rPr>
      <t xml:space="preserve">Use a Sound Field System for greater flexibility and less user equipment.
</t>
    </r>
    <r>
      <rPr>
        <rFont val="Arial"/>
        <color rgb="FF000000"/>
        <sz val="12.0"/>
      </rPr>
      <t>- Loudspeakers located throughout larger rooms amplify the speaker’s voice or an A/V feed
- Boosts comprehension and reduces effort required to hear for people of all hearing abilities
- Lessens fatigue for presenter to need to speak up - especially for long presentations
- In addition to ALS system used for those with more severe hearing loss
- For those with mild to moderate hearing loss, Sound Field offers an improved hearing experience without a headset with possibly hard-to-use small controls</t>
    </r>
  </si>
  <si>
    <r>
      <rPr>
        <rFont val="Arial"/>
        <b/>
        <color rgb="FF000000"/>
        <sz val="12.0"/>
      </rPr>
      <t xml:space="preserve">Create usable shared laundry rooms.
</t>
    </r>
    <r>
      <rPr>
        <rFont val="Arial"/>
        <color rgb="FF000000"/>
        <sz val="12.0"/>
      </rPr>
      <t>- Specify front-load and front-control washers and dryers for more usability
- Raise washers and dryers up on platforms to increase reach for wheelchair riders and to prevent uncomfortable stopping by taller users (ensure reach heights to controls are not exceeded when machines are raised up)
- Plan washer and dryer wall connections so that the washing machine is on the left and dryer on the right, which facilitates moving clothing from one machine to the other
- Provide minimum 36 inch-wide surface for folding clothes at 34 inches high with knee space below for forward use
- Provide min. 60 inch maneuvering space from face of front-loading machines to wall or other element to allow space for a mobility device and another person to use the space together
- Coordinate opening direction of laundry equipment with direction of user approach and clearances
- Include seating for use while folding or waiting for a load to complete (Reference: BUILDING COMPONENTS - FF&amp;E/Indoor Seating)
- Reference: BUILDING ELEMENTS: SPACE AND REACH for reach height, maneuvering space, and folding surface
- Reference: DWELLING UNITS - DETAILS / Washer &amp; Dryer
- Reference: OPERATIONS &amp; AMENITIES - GENERAL / Laundry Equipment for controls</t>
    </r>
  </si>
  <si>
    <t>INTERIOR SPACES - COMMON RESTROOMS</t>
  </si>
  <si>
    <r>
      <rPr>
        <rFont val="Arial"/>
        <b/>
        <color rgb="FF000000"/>
        <sz val="12.0"/>
      </rPr>
      <t>Provide a common-area restroom.</t>
    </r>
    <r>
      <rPr>
        <rFont val="Arial"/>
        <color rgb="FF000000"/>
        <sz val="12.0"/>
      </rPr>
      <t xml:space="preserve">
- Convenient for visitors
- Allows residents to maintain the privacy of their dwelling unit bathrooms
- When located near lobby or community spaces, offers a more convenient alternative for residents to avoid returning to their dwelling units, especially residents with reduced mobility</t>
    </r>
  </si>
  <si>
    <r>
      <rPr>
        <rFont val="Arial"/>
        <b/>
        <color rgb="FF000000"/>
        <sz val="12.0"/>
      </rPr>
      <t>When common-use restrooms are provided, make them single-occupancy and gender-neutral / unisex.</t>
    </r>
    <r>
      <rPr>
        <rFont val="Arial"/>
        <color rgb="FF000000"/>
        <sz val="12.0"/>
      </rPr>
      <t xml:space="preserve">
- Creates a non-binary restroom option for everyone
- Provides an option for person with a disability of one gender and an assistant of another
- Offers privacy for people uncomfortable sharing a restroom with others
- Provides more space for larger mobility devices and for accompaniment by an assistant
- Allows better use by families
- For those with OCD, it can benefit them by having personal space to place things and keep away from touching the floor or the toilet, versus a stall in a multi-user restroom</t>
    </r>
  </si>
  <si>
    <r>
      <rPr>
        <rFont val="Arial"/>
        <b/>
        <color rgb="FF000000"/>
        <sz val="12.0"/>
      </rPr>
      <t xml:space="preserve">Make one common-use restroom an Adult Changing Room.
</t>
    </r>
    <r>
      <rPr>
        <rFont val="Arial"/>
        <color rgb="FF000000"/>
        <sz val="12.0"/>
      </rPr>
      <t>- Allows space for someone with an attendant to safely perform personal care, which can otherwise keep people homebound
- Doubles as single-occupancy restroom for other people who need more space</t>
    </r>
  </si>
  <si>
    <r>
      <rPr>
        <rFont val="Arial"/>
        <b/>
        <color rgb="FF000000"/>
        <sz val="12.0"/>
      </rPr>
      <t>Design restrooms to have out-swing doors.</t>
    </r>
    <r>
      <rPr>
        <rFont val="Arial"/>
        <color rgb="FF000000"/>
        <sz val="12.0"/>
      </rPr>
      <t xml:space="preserve">
- More hygienic to not have to grab a handle
- Arrange restrooms so that outswing doors do not swing into a path of travel</t>
    </r>
  </si>
  <si>
    <r>
      <rPr>
        <rFont val="Arial"/>
        <b/>
        <color rgb="FF000000"/>
        <sz val="12.0"/>
      </rPr>
      <t>Automatic, touch-free faucets and soap dispensers.</t>
    </r>
    <r>
      <rPr>
        <rFont val="Arial"/>
        <color rgb="FF000000"/>
        <sz val="12.0"/>
      </rPr>
      <t xml:space="preserve">
- Easier for users with low dexterity or only one hand
- More comfortable for users with hygiene concerns, and more hygienic for everyone
- More convenient for everyone</t>
    </r>
  </si>
  <si>
    <r>
      <rPr>
        <rFont val="Arial"/>
        <b/>
        <color rgb="FF000000"/>
        <sz val="12.0"/>
      </rPr>
      <t>Specify wall-hung sinks with more accessible drains.</t>
    </r>
    <r>
      <rPr>
        <rFont val="Arial"/>
        <color rgb="FF000000"/>
        <sz val="12.0"/>
      </rPr>
      <t xml:space="preserve">
- Wall-hung sinks avoid flat countertops that accumulate water and wet the sleeves of shorter or wheelchair-riding users as they reach across to the faucet
- Drains toward the rear of the basin provide more knee space and comfort for wheelchair riders
- Specify bottle traps when possible to further increase knee space</t>
    </r>
  </si>
  <si>
    <r>
      <rPr>
        <rFont val="Arial"/>
        <b/>
        <color rgb="FF000000"/>
        <sz val="12.0"/>
      </rPr>
      <t xml:space="preserve">Specify toilets that are more usable.
</t>
    </r>
    <r>
      <rPr>
        <rFont val="Arial"/>
        <color rgb="FF000000"/>
        <sz val="12.0"/>
      </rPr>
      <t>- Seats: Specify elongated seats - they work better and are more comfortable for a range of big and small people
- Seat covers: Mount seat covers where there is clear floor area - not over the toilet (Reference: BUILDING COMPONENTS: SPACE &amp; REACH / FLOOR SPACE)
- Seat operation: Coordinate flush valve, toilet depth, seat location, and grab bar location to confirm seat cover can open all the way and stay open
- Avoid automatic flush sensors; they are easily activated unintentionally (by slow-moving people, the blind, someone transferring from a mobility device, etc.) flushing the paper seat cover away repeatedly, and can be disturbing to some people when they flush spontaneously
- Valve location: Ensure manual valves are on the side of the toilet away from the wall to make them reachable
- Valve effort: Avoid push-button valves - even young people with dexterity problems or rheumatoid arthritis can have trouble with these
- Valve operation: Lever flush valves are easiest to use, and can be bi-directional (up for a half flush, down for full flush) to save water
- Depending on population, consider bariatric toilets where appropriate</t>
    </r>
  </si>
  <si>
    <r>
      <rPr>
        <rFont val="Arial"/>
        <b/>
        <color rgb="FF000000"/>
        <sz val="12.0"/>
      </rPr>
      <t>All restrooms contain personal hygiene supplies and/or dispensers.</t>
    </r>
    <r>
      <rPr>
        <rFont val="Arial"/>
        <color rgb="FF000000"/>
        <sz val="12.0"/>
      </rPr>
      <t xml:space="preserve">  
- could be tiered with secondary tiers providing free hygienic products including sanitary napkins  </t>
    </r>
  </si>
  <si>
    <r>
      <rPr>
        <rFont val="Arial"/>
        <b/>
        <color rgb="FF000000"/>
        <sz val="12.0"/>
      </rPr>
      <t xml:space="preserve">Residents have access to one free mobile shared "Hoyer Lift" stored within building and organized for use by all residents who require this accommodation.
</t>
    </r>
    <r>
      <rPr>
        <rFont val="Arial"/>
        <b val="0"/>
        <color rgb="FF000000"/>
        <sz val="12.0"/>
      </rPr>
      <t xml:space="preserve">- Provides flexibility for residents and visitors who are not able to transfer themselves
- Prevents caregiver injuries 
- Reduces cost of acquiring multiple lifts for individual residents </t>
    </r>
  </si>
  <si>
    <r>
      <rPr>
        <rFont val="Arial"/>
        <b/>
        <color rgb="FF000000"/>
        <sz val="12.0"/>
      </rPr>
      <t xml:space="preserve">Include a wall-mounted disposal bin in restrooms for hazardous waste. 
</t>
    </r>
    <r>
      <rPr>
        <rFont val="Arial"/>
        <color rgb="FF000000"/>
        <sz val="12.0"/>
      </rPr>
      <t>- Provides a safe disposal spot for individuals who self-inject to manage chronic illnesses
- Include a shelf to allow for occupants to place medication and other necessary items while injecting</t>
    </r>
  </si>
  <si>
    <r>
      <rPr>
        <rFont val="Arial"/>
        <b/>
        <color rgb="FF000000"/>
        <sz val="12.0"/>
      </rPr>
      <t xml:space="preserve">Provide mirror options.
</t>
    </r>
    <r>
      <rPr>
        <rFont val="Arial"/>
        <color rgb="FF000000"/>
        <sz val="12.0"/>
      </rPr>
      <t>- Bring mirrors behind sinks down as low as possible to allow seated or shorter people to see more of themselves than a code-implying mirror with the bottom at 40 inches AFF
- Provide at least one full-length mirror per restroom
- Allows everyone to check themselves fully - especially seated or shorter people who are served less well than standing people at sink mirrors
- Allows people with low vision to approach the mirror closely (locate well outside of the door swing area)</t>
    </r>
  </si>
  <si>
    <r>
      <rPr>
        <rFont val="Arial"/>
        <b/>
        <color rgb="FF000000"/>
        <sz val="12.0"/>
      </rPr>
      <t xml:space="preserve">Incorporate built-in storage for extra supplies in restrooms.
</t>
    </r>
    <r>
      <rPr>
        <rFont val="Arial"/>
        <color rgb="FF000000"/>
        <sz val="12.0"/>
      </rPr>
      <t>- Avoids Maintenance adding cabinets, tables, or storage in the room that block passage or create a collision hazard for the blind
- Provides at-hand extra supplies whenever users need them</t>
    </r>
  </si>
  <si>
    <r>
      <rPr>
        <rFont val="Arial"/>
        <b/>
        <color rgb="FF000000"/>
        <sz val="12.0"/>
      </rPr>
      <t>Include touch-free dispenser (gravity or electric, no cranks, levers, etc.) with a fully- or semi-recessed waste bin next to the restroom main door.</t>
    </r>
    <r>
      <rPr>
        <rFont val="Arial"/>
        <color rgb="FF000000"/>
        <sz val="12.0"/>
      </rPr>
      <t xml:space="preserve">
- Allows people to open the door with a paper towel and dispose of it in the same place
- Without this, building maintenance will place a freestanding trash can at the door, blocking the required strike-side clearance
- Even if air hand dryers are provided, people may still need paper towels</t>
    </r>
  </si>
  <si>
    <r>
      <rPr>
        <rFont val="Arial"/>
        <b/>
        <color rgb="FF000000"/>
        <sz val="12.0"/>
      </rPr>
      <t xml:space="preserve">If specifying air hand dryers, make them usable and quiet.
</t>
    </r>
    <r>
      <rPr>
        <rFont val="Arial"/>
        <color rgb="FF000000"/>
        <sz val="12.0"/>
      </rPr>
      <t>- Use dryers that do not require a shorter or seated person to reach into them
- Specify quieter ones, since some people can be overwhelmed by the noise
- Locate dryers close to sinks to avoid wet floors, and so that someone can reach them without repositioning their mobility aid with wet hands
- Use dryers integrated into faucets if possible, which keeps floors dryer and safer (verify that manufacturer-supplied signage is clear and accessible, as operation is not always obvious)
- Provide recessed paper towel dispenser/disposal near door for people to use for opening the door</t>
    </r>
  </si>
  <si>
    <t>INTERIOR SPACES - TRASH &amp; RECYCLING</t>
  </si>
  <si>
    <r>
      <rPr>
        <rFont val="Arial"/>
        <b/>
        <color rgb="FF000000"/>
        <sz val="12.0"/>
      </rPr>
      <t xml:space="preserve">When used, trash chute doors are electrically operated.
</t>
    </r>
    <r>
      <rPr>
        <rFont val="Arial"/>
        <color rgb="FF000000"/>
        <sz val="12.0"/>
      </rPr>
      <t>- A button opens the door, which is often heavy and difficult to operate
- Allows single-handed disposal of trash and recycling
- Use a vertical push bar actuator rather than a single button, if compatible with the door mechanism
- A second press closes the door (if that function is available form the manufacturer) to minimize odor infiltration into the trash room</t>
    </r>
  </si>
  <si>
    <r>
      <rPr>
        <rFont val="Arial"/>
        <b/>
        <color rgb="FF000000"/>
        <sz val="12.0"/>
      </rPr>
      <t xml:space="preserve">Provide a raised approach to dumpsters.
</t>
    </r>
    <r>
      <rPr>
        <rFont val="Arial"/>
        <b val="0"/>
        <color rgb="FF000000"/>
        <sz val="12.0"/>
      </rPr>
      <t>- A raised walking surface adjacent to trash and recycling dumpsters provides seated or smaller people with a lower edge over which to lift their refuse
- Limits the likelihood of people missing the high edge of a dumpster and having refuse fall on the walking area
- Allows maintenance staff to see in and monitor more easily whether incorrect items are thrown in different bins</t>
    </r>
  </si>
  <si>
    <t>5 - DWELLING UNITS</t>
  </si>
  <si>
    <t>DWELLING UNITS - OVERALL DESIGN</t>
  </si>
  <si>
    <r>
      <rPr>
        <rFont val="Arial"/>
        <b/>
        <color rgb="FF000000"/>
        <sz val="12.0"/>
      </rPr>
      <t xml:space="preserve">Provide a range of unit types.
</t>
    </r>
    <r>
      <rPr>
        <rFont val="Arial"/>
        <color rgb="FF000000"/>
        <sz val="12.0"/>
      </rPr>
      <t>- Includes studios through multi-bedroom units
- Creates options for people of different family types, live-in assistants, and living structures</t>
    </r>
  </si>
  <si>
    <r>
      <rPr>
        <rFont val="Arial"/>
        <b/>
        <color rgb="FF000000"/>
        <sz val="12.0"/>
      </rPr>
      <t>Provide both left- and right-hand dwelling units.</t>
    </r>
    <r>
      <rPr>
        <rFont val="Arial"/>
        <color rgb="FF000000"/>
        <sz val="12.0"/>
      </rPr>
      <t xml:space="preserve">
- People have different dominant sides, preferences, and abilities for transfers to and from toilets and tubs, using controls and cooking in kitchens, or similar, so a variety of unit orientations should be made available to provide choices for residents when more than one unit is available for rent</t>
    </r>
  </si>
  <si>
    <r>
      <rPr>
        <rFont val="Arial"/>
        <b/>
        <color rgb="FF000000"/>
        <sz val="12.0"/>
      </rPr>
      <t>All units meet the following requirements for adaptability:</t>
    </r>
    <r>
      <rPr>
        <rFont val="Arial"/>
        <color rgb="FF000000"/>
        <sz val="12.0"/>
      </rPr>
      <t xml:space="preserve">
- Meet the ADA 809.2 requirements for accessible routes, as well as FHA and other applicable local and state building code accessibility requirements
- Provide in-wall backing is provided for grab bars in bathrooms at toilets, tubs and showers, whether or not grab bars are actually installed
- Make any cabinets installed under all bathroom or kitchen sinks removable without the use of special tools, to enable a forward approach (reference: DWELLING UNITS - KITCHENS/Cabinet Usability)</t>
    </r>
  </si>
  <si>
    <r>
      <rPr>
        <rFont val="Arial"/>
        <b/>
        <color rgb="FF000000"/>
        <sz val="12.0"/>
      </rPr>
      <t>10% or more of the project's dwelling units meet the following:</t>
    </r>
    <r>
      <rPr>
        <rFont val="Arial"/>
        <color rgb="FF000000"/>
        <sz val="12.0"/>
      </rPr>
      <t xml:space="preserve">
- Kitchens meet the requirements of ADA 809.4
- Toilet rooms and bathrooms meet the requirements of ADA 809.4
- Offers better accommodations for the needs of people using mobility devices</t>
    </r>
  </si>
  <si>
    <r>
      <rPr>
        <rFont val="Arial"/>
        <b/>
        <color rgb="FF000000"/>
        <sz val="12.0"/>
      </rPr>
      <t>30% or more dwelling units meet the requirements of L1 above.</t>
    </r>
    <r>
      <rPr>
        <rFont val="Arial"/>
        <color rgb="FF000000"/>
        <sz val="12.0"/>
      </rPr>
      <t xml:space="preserve">
- Higher percentage of mobility-oriented units increases the likelihood that a tenant or visitor with a mobility device will be able to maneuver through the dwelling unit, use the bathroom safely, and use the kitchen</t>
    </r>
  </si>
  <si>
    <r>
      <rPr>
        <rFont val="Arial"/>
        <b/>
        <color rgb="FF000000"/>
        <sz val="12.0"/>
      </rPr>
      <t>50% or more of dwelling units meet the requirements of L1 above.</t>
    </r>
    <r>
      <rPr>
        <rFont val="Arial"/>
        <color rgb="FF000000"/>
        <sz val="12.0"/>
      </rPr>
      <t xml:space="preserve">
- Higher percentage of mobility-oriented units increases the likelihood that a tenant or visitor with a mobility device will be able to maneuver through the dwelling unit, use the bathroom safely, and use the kitchen</t>
    </r>
  </si>
  <si>
    <r>
      <rPr>
        <rFont val="Arial"/>
        <b/>
        <color rgb="FF000000"/>
        <sz val="12.0"/>
      </rPr>
      <t>2-Bedroom units have 1.5 baths.</t>
    </r>
    <r>
      <rPr>
        <rFont val="Arial"/>
        <color rgb="FF000000"/>
        <sz val="12.0"/>
      </rPr>
      <t xml:space="preserve">
- Half bath allows for resident/caregiver privacy</t>
    </r>
  </si>
  <si>
    <r>
      <rPr>
        <rFont val="Arial"/>
        <b/>
        <color rgb="FF000000"/>
        <sz val="12.0"/>
      </rPr>
      <t xml:space="preserve">Lay out dwelling units to ensure navigability.
</t>
    </r>
    <r>
      <rPr>
        <rFont val="Arial"/>
        <color rgb="FF000000"/>
        <sz val="12.0"/>
      </rPr>
      <t>- Especially in small units, ensure that standard-size beds and furniture will not prevent wheelchair maneuverability
- An open interior design provides better natural light, enhancing well being for everyone
- Exploring this early in the design process can help determine placement of closets, windows, or similar, to yield a more usable unit
- Avoid placing protruding mechanical equipment under windows that impair reach and reduce leverage for opening windows
- Layout realistic furniture options that do not require furniture below windows - especially at bedrooms with egress windows
- Consider navigation of unit with a ceiling-mounted Hoyer-type lift, or ceiling reinforcement for future lifts if populations warrant it.
- Reference: DWELLING UNITS - OVERALL DESIGN / Hallway Width</t>
    </r>
  </si>
  <si>
    <r>
      <rPr>
        <rFont val="Arial"/>
        <b/>
        <color rgb="FF000000"/>
        <sz val="12.0"/>
      </rPr>
      <t xml:space="preserve">If site topography or local parking requirements dictate it, a maximum of 25% of all units may be multi-story dwelling units or dwelling units that are not served by elevators, but must meet the following requirements.
</t>
    </r>
    <r>
      <rPr>
        <rFont val="Arial"/>
        <b val="0"/>
        <color rgb="FF000000"/>
        <sz val="12.0"/>
      </rPr>
      <t>- The kitchen, one full bathroom, the living space, and at least one bedroom on an accessible floor level with the main entry
- Allows a resident unable to use stairs the use of more functions
- Creates visitability for family, friends, and other guests</t>
    </r>
  </si>
  <si>
    <r>
      <rPr>
        <rFont val="Arial"/>
        <b/>
        <color rgb="FF000000"/>
        <sz val="12.0"/>
      </rPr>
      <t>Use L-shaped or straight-run kitchens rather than galley or U-shaped kitchens.</t>
    </r>
    <r>
      <rPr>
        <rFont val="Arial"/>
        <color rgb="FF000000"/>
        <sz val="12.0"/>
      </rPr>
      <t xml:space="preserve">
- There is more flexibility for positioning a dining table and using that table as an additional wheelchair-accessible prep area
- Seated prep is better for people with difficulty standing for long periods
- Two or more people can use the kitchen more easily at once
- Two people with mobility devices can navigate around each other
- Dishwasher and range doors, when open, do not prevent entrance/exit as they do with galley and U-shaped layouts</t>
    </r>
  </si>
  <si>
    <r>
      <rPr>
        <rFont val="Arial"/>
        <b/>
        <color rgb="FF000000"/>
        <sz val="12.0"/>
      </rPr>
      <t xml:space="preserve">Galley or U-shaped kitchens provide minimum 60 inches between cabinet faces or cabinets and projecting appliance faces.
</t>
    </r>
    <r>
      <rPr>
        <rFont val="Arial"/>
        <b val="0"/>
        <color rgb="FF000000"/>
        <sz val="12.0"/>
      </rPr>
      <t>- Allows better turning space
- Allows use by an more than one person - including one in a mobility device</t>
    </r>
  </si>
  <si>
    <r>
      <rPr>
        <rFont val="Arial"/>
        <b/>
        <color rgb="FF000000"/>
        <sz val="12.0"/>
      </rPr>
      <t>Hallways are minimum 42 inches wide.</t>
    </r>
    <r>
      <rPr>
        <rFont val="Arial"/>
        <color rgb="FF000000"/>
        <sz val="12.0"/>
      </rPr>
      <t xml:space="preserve">
- Allows easier turns through doors perpendicular to the hallway for people with mobility devices vs. standard 36 inch hallways
- 90-degree turns into bedrooms and bathrooms off a hallway is difficult without scraping door and wall surfaces</t>
    </r>
  </si>
  <si>
    <r>
      <rPr>
        <rFont val="Arial"/>
        <b/>
        <color rgb="FF000000"/>
        <sz val="12.0"/>
      </rPr>
      <t>Hallways inside dwelling units are minimum 48 inches wide.</t>
    </r>
    <r>
      <rPr>
        <rFont val="Arial"/>
        <color rgb="FF000000"/>
        <sz val="12.0"/>
      </rPr>
      <t xml:space="preserve">
- Accommodates larger mobility devices and scooters</t>
    </r>
  </si>
  <si>
    <r>
      <rPr>
        <rFont val="Arial"/>
        <b/>
        <color rgb="FF000000"/>
        <sz val="12.0"/>
      </rPr>
      <t xml:space="preserve">Lay out dwelling units to allow access to windows and window coverings.
</t>
    </r>
    <r>
      <rPr>
        <rFont val="Arial"/>
        <color rgb="FF000000"/>
        <sz val="12.0"/>
      </rPr>
      <t>- Avoid placing protruding mechanical equipment under windows that impair reach and reduce leverage for opening windows
- Layout realistic furniture options that don't require furniture below windows - especially at bedrooms with egress windows</t>
    </r>
  </si>
  <si>
    <t>DWELLING UNITS - DETAILS</t>
  </si>
  <si>
    <r>
      <rPr>
        <rFont val="Arial"/>
        <b/>
        <color rgb="FF000000"/>
        <sz val="12.0"/>
      </rPr>
      <t>Use hard surfaces rather than carpet.</t>
    </r>
    <r>
      <rPr>
        <rFont val="Arial"/>
        <color rgb="FF000000"/>
        <sz val="12.0"/>
      </rPr>
      <t xml:space="preserve">
- Easier to clean
- Harbors fewer allergens - better for immunocompromised people
- More durable - do not need to change between each lease</t>
    </r>
  </si>
  <si>
    <r>
      <rPr>
        <rFont val="Arial"/>
        <b/>
        <color rgb="FF000000"/>
        <sz val="12.0"/>
      </rPr>
      <t>- Ensure window treatments have controls that come down to maximum 44 inches high.</t>
    </r>
    <r>
      <rPr>
        <rFont val="Arial"/>
        <color rgb="FF000000"/>
        <sz val="12.0"/>
      </rPr>
      <t xml:space="preserve">
- Specify windows with mechanisms that meet ADA requirements for controls, and ensure there are no secondary latches mounted high, which is the case with many casement windows</t>
    </r>
  </si>
  <si>
    <r>
      <rPr>
        <rFont val="Arial"/>
        <b/>
        <color rgb="FF000000"/>
        <sz val="12.0"/>
      </rPr>
      <t xml:space="preserve">Install bars or other security measures on first-floor dwelling unit windows and exterior glass doors.
</t>
    </r>
    <r>
      <rPr>
        <rFont val="Arial"/>
        <color rgb="FF000000"/>
        <sz val="12.0"/>
      </rPr>
      <t>- Provides a more secure environment, especially in complexes that are unfenced or more susceptible to intrusion
- Must comply with fire regulations for emergency egress and fire department ingress</t>
    </r>
  </si>
  <si>
    <r>
      <rPr>
        <rFont val="Arial"/>
        <b/>
        <color rgb="FF000000"/>
        <sz val="12.0"/>
      </rPr>
      <t>Faucets are to have a single lever for temperature and water flow control.</t>
    </r>
    <r>
      <rPr>
        <rFont val="Arial"/>
        <color rgb="FF000000"/>
        <sz val="12.0"/>
      </rPr>
      <t xml:space="preserve">
- Use levers that are easy to control for people with less dexterity
- Select longer levers that require less reach over the sink
- Longer spouts bring the water closer to the user</t>
    </r>
  </si>
  <si>
    <r>
      <rPr>
        <rFont val="Arial"/>
        <b/>
        <color rgb="FF000000"/>
        <sz val="12.0"/>
      </rPr>
      <t xml:space="preserve">Individual Unit Balconies.
</t>
    </r>
    <r>
      <rPr>
        <rFont val="Arial"/>
        <color rgb="FF000000"/>
        <sz val="12.0"/>
      </rPr>
      <t>- Provides access to outdoor space and is especially useful for people with chronic illnesses or other disabilities that require spending a lot of time at home and/or in bed
- Doors to balconies provide more natural light
- If occupiable balconies are not possible, use Juliette balconies
- Balconies with doors (especially Juliette balconies without a view-obstructing walking surface) afford residents a larger view of the outdoors - especially seated residents - increasing a sense of well being</t>
    </r>
  </si>
  <si>
    <r>
      <rPr>
        <rFont val="Arial"/>
        <b/>
        <color rgb="FF000000"/>
        <sz val="12.0"/>
      </rPr>
      <t xml:space="preserve">Include a washer and dryer in dwelling units.
</t>
    </r>
    <r>
      <rPr>
        <rFont val="Arial"/>
        <color rgb="FF000000"/>
        <sz val="12.0"/>
      </rPr>
      <t>- Makes chores more accessible
- Especially useful for people with executive dysfunction, support needs, limited mobility and/or people with chronic fatigue who have difficulty going to a shared laundry room elsewhere in the building
- Plan washer and dryer wall connections so that the washing machine is on the left and dryer on the right, which facilitates moving clothing from one machine to the other - Consider single-unit combined washer/dryers to reduce closet size and preserve storage in smaller units
- Stacking machines should not be used since the dryer on top is not reach-accessible
- Reference: INTERIOR SPACES - COMMON ROOMS &amp; OFFICES: Laundry Rooms
- Reference: OPERATIONS &amp; AMENITIES - GENERAL / Laundry Equipment for controls</t>
    </r>
  </si>
  <si>
    <r>
      <rPr>
        <rFont val="Arial"/>
        <b/>
        <color rgb="FF000000"/>
        <sz val="12.0"/>
      </rPr>
      <t xml:space="preserve">Unit lighting that is flexible for resident use and sensitivities.
</t>
    </r>
    <r>
      <rPr>
        <rFont val="Arial"/>
        <color rgb="FF000000"/>
        <sz val="12.0"/>
      </rPr>
      <t>- Allow for high (ceiling) and low (task, countertop) lighting
- Provide dimming options
- Flexible way to customize lighting within a dwelling unit according to mood, activities, and time of year</t>
    </r>
  </si>
  <si>
    <r>
      <rPr>
        <rFont val="Arial"/>
        <b/>
        <color rgb="FF000000"/>
        <sz val="12.0"/>
      </rPr>
      <t xml:space="preserve">Dwelling Unit lighting, local smoke alarms, HVAC, or other controls can be activated by remote control (smartphone app, or similar) or voice command.
</t>
    </r>
    <r>
      <rPr>
        <rFont val="Arial"/>
        <b val="0"/>
        <color rgb="FF000000"/>
        <sz val="12.0"/>
      </rPr>
      <t>- Unit smoke/carbon monoxide alarms can be controlled/silenced with, and send notifications to, a smartphone app - (Does not include fire detection that is required to be build-wide)
- Reduces effort - especially if there are multiple wall control locations - for people with mobility limitations, and is more convenient for everyone
- Incorporation will allow extensibility in the future as new technologies continue to develop</t>
    </r>
  </si>
  <si>
    <r>
      <rPr>
        <rFont val="Arial"/>
        <b/>
        <color rgb="FF000000"/>
        <sz val="12.0"/>
      </rPr>
      <t xml:space="preserve">Build furniture into the unit.
</t>
    </r>
    <r>
      <rPr>
        <rFont val="Arial"/>
        <b val="0"/>
        <color rgb="FF000000"/>
        <sz val="12.0"/>
      </rPr>
      <t>- With layouts for maximum accessibility and space utilization
- Include bookshelves, benches, and other features that do not require residents to purchase and/or save floor spaces</t>
    </r>
  </si>
  <si>
    <r>
      <rPr>
        <rFont val="Arial"/>
        <b/>
        <color rgb="FF000000"/>
        <sz val="12.0"/>
      </rPr>
      <t>Provide accessible closet storage within the unit.</t>
    </r>
    <r>
      <rPr>
        <rFont val="Arial"/>
        <color rgb="FF000000"/>
        <sz val="12.0"/>
      </rPr>
      <t xml:space="preserve">
- Doors to closets allow a minimum 32 inch clear width for forward approach (more stable and and generally stronger than a side reach)
- Include closet rods/shelves that are adjustable between 36 and 60 inches for flexible use by people with different reach abilities and strength</t>
    </r>
  </si>
  <si>
    <r>
      <rPr>
        <rFont val="Arial"/>
        <b/>
        <color rgb="FF000000"/>
        <sz val="12.0"/>
      </rPr>
      <t>Provide sufficient accessible general storage within the unit.</t>
    </r>
    <r>
      <rPr>
        <rFont val="Arial"/>
        <color rgb="FF000000"/>
        <sz val="12.0"/>
      </rPr>
      <t xml:space="preserve">
- 50% of all storage within the unit should be less than 48 inches high</t>
    </r>
  </si>
  <si>
    <r>
      <rPr>
        <rFont val="Arial"/>
        <b/>
        <color rgb="FF000000"/>
        <sz val="12.0"/>
      </rPr>
      <t>Visible alerts are installed in 25% of dwelling units.</t>
    </r>
    <r>
      <rPr>
        <rFont val="Arial"/>
        <color rgb="FF000000"/>
        <sz val="12.0"/>
      </rPr>
      <t xml:space="preserve">
- All units have hardwired doorbells with lights or high contrast buttons
- All units have visible alarms for smoke, fire, and carbon monoxide warnings
- 25% of units have visible doorbell strobes installed in the living space and sleeping areas to alert deaf occupants when the doorbell is pressed
- Doorbell strobes in sleeping areas shall have accessible override controls to deactivate</t>
    </r>
  </si>
  <si>
    <r>
      <rPr>
        <rFont val="Arial"/>
        <b/>
        <color rgb="FF000000"/>
        <sz val="12.0"/>
      </rPr>
      <t xml:space="preserve">Visible alerts are installed in 50% of dwelling units, meeting the requirements above.
</t>
    </r>
    <r>
      <rPr>
        <rFont val="Arial"/>
        <b val="0"/>
        <color rgb="FF000000"/>
        <sz val="12.0"/>
      </rPr>
      <t>- Creates more likelihood that an available unit will have the visible alerts needed by tenants or visitors with low or no hearing</t>
    </r>
  </si>
  <si>
    <r>
      <rPr>
        <rFont val="Arial"/>
        <b/>
        <color rgb="FF000000"/>
        <sz val="12.0"/>
      </rPr>
      <t xml:space="preserve">Visible alerts are installed in 100% of dwelling units, meeting the requirements above.
</t>
    </r>
    <r>
      <rPr>
        <rFont val="Arial"/>
        <b val="0"/>
        <color rgb="FF000000"/>
        <sz val="12.0"/>
      </rPr>
      <t>- Guarantees that tenants or visitors needing the visible alerts will have them
- Allows people who have low or no hearing to have free choice to rent any apartment that's available
- Simplifies and removes stigma from the leasing process</t>
    </r>
  </si>
  <si>
    <r>
      <rPr>
        <rFont val="Arial"/>
        <b/>
        <color rgb="FF000000"/>
        <sz val="12.0"/>
      </rPr>
      <t xml:space="preserve">Prepare wall for power and cable connection for a wall-mounted TV.
</t>
    </r>
    <r>
      <rPr>
        <rFont val="Arial"/>
        <b val="0"/>
        <color rgb="FF000000"/>
        <sz val="12.0"/>
      </rPr>
      <t>- Eliminates a piece of furniture, making small rooms better for mobility</t>
    </r>
  </si>
  <si>
    <r>
      <rPr>
        <rFont val="Arial"/>
        <b/>
        <color rgb="FF000000"/>
        <sz val="12.0"/>
      </rPr>
      <t xml:space="preserve">Use appliances with buttons and dials rather than touch pads and screens.
</t>
    </r>
    <r>
      <rPr>
        <rFont val="Arial"/>
        <color rgb="FF000000"/>
        <sz val="12.0"/>
      </rPr>
      <t>- Accessible for people with no or low vision
- Cognitively less abstract</t>
    </r>
  </si>
  <si>
    <t>DWELLING UNITS - DOORS</t>
  </si>
  <si>
    <r>
      <rPr>
        <rFont val="Arial"/>
        <b/>
        <color rgb="FF000000"/>
        <sz val="12.0"/>
      </rPr>
      <t xml:space="preserve">Automatic Unit Doors.
</t>
    </r>
    <r>
      <rPr>
        <rFont val="Arial"/>
        <b val="0"/>
        <color rgb="FF000000"/>
        <sz val="12.0"/>
      </rPr>
      <t>- Units are equipped with a junction box and cover plate adjacent to the head of the door, on the dwelling unit side, to support easy future installation of a plug-in automatic door operator
- Future operators can use a hand-held remote control or radio frequency wall-mounted button(s) inside the unit
- Unlocking and unlatching for this type of installation still needs to be performed by the tenant</t>
    </r>
  </si>
  <si>
    <r>
      <rPr>
        <rFont val="Arial"/>
        <b/>
        <color rgb="FF000000"/>
        <sz val="12.0"/>
      </rPr>
      <t xml:space="preserve">Automatic Unit Doors.
</t>
    </r>
    <r>
      <rPr>
        <rFont val="Arial"/>
        <b val="0"/>
        <color rgb="FF000000"/>
        <sz val="12.0"/>
      </rPr>
      <t>- Individual unit doors can be unlocked through a key fob, card key, or alternative mechanism
- Requires an electrified strike if unlatching is also provided</t>
    </r>
  </si>
  <si>
    <r>
      <rPr>
        <rFont val="Arial"/>
        <b/>
        <color rgb="FF000000"/>
        <sz val="12.0"/>
      </rPr>
      <t>Use pocket doors when space is limited.</t>
    </r>
    <r>
      <rPr>
        <rFont val="Arial"/>
        <color rgb="FF000000"/>
        <sz val="12.0"/>
      </rPr>
      <t xml:space="preserve">
- Makes rooms more furnishable
- Better fit where strike-side clearance is not available for a swing door
- Does not impede maneuvering space in a small room the way a swing door might
- Must have accessible hardware (examples: edge-mounted paddle type or a loop pull on each side, with a rubber stop in the pocket to prevent the loop from striking the jamb when opened
- Use soft-roll wheels for noise control and reduced operation effort</t>
    </r>
  </si>
  <si>
    <r>
      <rPr>
        <rFont val="Arial"/>
        <b/>
        <color rgb="FF000000"/>
        <sz val="12.0"/>
      </rPr>
      <t>Provide high and low, wide-angle door viewers (peep holes) in every unit entry door.</t>
    </r>
    <r>
      <rPr>
        <rFont val="Arial"/>
        <color rgb="FF000000"/>
        <sz val="12.0"/>
      </rPr>
      <t xml:space="preserve">
- Door viewers centered at 42 inches and 56 inches high can benefit including but not limited to: children, wheelchair riders, and shorter adults
- 180-degree door viewers allow people to better identify who is at the door for better security</t>
    </r>
  </si>
  <si>
    <r>
      <rPr>
        <rFont val="Arial"/>
        <b/>
        <color rgb="FF000000"/>
        <sz val="12.0"/>
      </rPr>
      <t xml:space="preserve">Deadbolt latches extend at least 3/4 inch beyond their escutcheon.
</t>
    </r>
    <r>
      <rPr>
        <rFont val="Arial"/>
        <b val="0"/>
        <color rgb="FF000000"/>
        <sz val="12.0"/>
      </rPr>
      <t>- Enables closed-hand use without needing to grasp the lever</t>
    </r>
  </si>
  <si>
    <t>DWELLING UNITS - KITCHENS</t>
  </si>
  <si>
    <r>
      <rPr>
        <rFont val="Arial"/>
        <b/>
        <color rgb="FF000000"/>
        <sz val="12.0"/>
      </rPr>
      <t>If a dishwasher is provided, position is for easier use and to avoid obstructing traffic when open.</t>
    </r>
    <r>
      <rPr>
        <rFont val="Arial"/>
        <color rgb="FF000000"/>
        <sz val="12.0"/>
      </rPr>
      <t xml:space="preserve">
- Place next to sink
- Avoid corner placement that blocks access for putting away clean dishes and cutlery
- Model the unit kitchen design for someone sitting in a wheelchair with knees under the sink, and being able to reach as much storage as possible
- Consider dishwasher drawers as a more accessible option that also takes up less storage space - especially in smaller dwelling units</t>
    </r>
  </si>
  <si>
    <r>
      <rPr>
        <rFont val="Arial"/>
        <b/>
        <color rgb="FF000000"/>
        <sz val="12.0"/>
      </rPr>
      <t xml:space="preserve">Provide more usable cabinets and hardware.
</t>
    </r>
    <r>
      <rPr>
        <rFont val="Arial"/>
        <color rgb="FF000000"/>
        <sz val="12.0"/>
      </rPr>
      <t>- Mount wall (upper) cabinets so that the bottom shelf is max 46 inches high OR provide minimum 50% of kitchen storage at an accessible height (combination of wall cabinets as described here and other shelves, such as in a full-height pantry, between 15 and 48 inches high)
- Cabinet handles are C-shaped with end extensions that allow closed-hand or limited-dexterity use
- Mount cabinet door handles at least 1/2 inch below the max 46 inch reach height for a wall cabinet (when reaching over a base cabinet or other obstruction)
- When not reaching over an obstruction, mount cabinet door and drawer handles 1/2 inch above the 15 inch low reach range minimum and 1/2 inch below the 48 inch maximum
- Due to the difficulty of providing usable and accessible kitchen storage, this component is not restricted to the reach ranges in BUILDING COMPONENTS - REACH
- Reference: DWELLING UNITS - OVERALL DESIGN/Adaptability</t>
    </r>
  </si>
  <si>
    <r>
      <rPr>
        <rFont val="Arial"/>
        <b/>
        <color rgb="FF000000"/>
        <sz val="12.0"/>
      </rPr>
      <t>Provide drawers or roll-out shelves in 50-75% of base cabinets.</t>
    </r>
    <r>
      <rPr>
        <rFont val="Arial"/>
        <color rgb="FF000000"/>
        <sz val="12.0"/>
      </rPr>
      <t xml:space="preserve">
- Provides more usable storage space that is easier to reach for someone who cannot stoop down to get items in the back of base cabinets
- Provide some deeper drawers to allow for storage of larger items such as pots and other cookware</t>
    </r>
  </si>
  <si>
    <r>
      <rPr>
        <rFont val="Arial"/>
        <b/>
        <color rgb="FF000000"/>
        <sz val="12.0"/>
      </rPr>
      <t xml:space="preserve">Create usable kitchen sink cabinets. 
</t>
    </r>
    <r>
      <rPr>
        <rFont val="Arial"/>
        <color rgb="FF000000"/>
        <sz val="12.0"/>
      </rPr>
      <t>- Avoid "floating" toe kicks attached to sink cabinet doors - they become an obstruction to wheelchair use when the doors are open
- Continue flooring below cabinet so that cabinets are easily used for knee space
- Sometimes a removable bottom shelf is provided in adaptable cabinets. Avoiding these lets people store things directly on the floor, allows leaks to be detected earlier than if they are in an enclosed cabinet, keeps the space available for visitors without having to remove a shelf, and saves money</t>
    </r>
  </si>
  <si>
    <r>
      <rPr>
        <rFont val="Arial"/>
        <b/>
        <color rgb="FF000000"/>
        <sz val="12.0"/>
      </rPr>
      <t xml:space="preserve">Install solid surface countertops, fixed at 34 inches high.
</t>
    </r>
    <r>
      <rPr>
        <rFont val="Arial"/>
        <color rgb="FF000000"/>
        <sz val="12.0"/>
      </rPr>
      <t>- Solid surface is more durable than plastic laminate
- Sink is undermount for easier cleaning and because rim cannot be higher than 34 inches
- Contrasts with cabinet faces and surrounding walls and/or backsplash for people with low vision</t>
    </r>
  </si>
  <si>
    <r>
      <rPr>
        <rFont val="Arial"/>
        <b/>
        <color rgb="FF000000"/>
        <sz val="12.0"/>
      </rPr>
      <t>Include at least one variable height kitchen countertop.</t>
    </r>
    <r>
      <rPr>
        <rFont val="Arial"/>
        <b/>
        <i/>
        <color rgb="FF000000"/>
        <sz val="12.0"/>
      </rPr>
      <t xml:space="preserve">
</t>
    </r>
    <r>
      <rPr>
        <rFont val="Arial"/>
        <color rgb="FF000000"/>
        <sz val="12.0"/>
      </rPr>
      <t>- Can be for the sink, work surface, and/or cooktop
- Varies from 28 to 42 inches high with a crank or by electric switch (with safety bar sensor on bottom to detect knees)
- Fixed countertops comply with L1 above</t>
    </r>
  </si>
  <si>
    <r>
      <rPr>
        <rFont val="Arial"/>
        <b/>
        <color rgb="FF000000"/>
        <sz val="12.0"/>
      </rPr>
      <t xml:space="preserve">Provide an additional shelf at the backsplash.
</t>
    </r>
    <r>
      <rPr>
        <rFont val="Arial"/>
        <color rgb="FF000000"/>
        <sz val="12.0"/>
      </rPr>
      <t>- Placing a shallow shelf above the countertop creates additional reachable storage
- Max. 8 inches deep, max. 46 inches high to top
- Use selectively to maintain countertop space for a microwave (if not built in), toaster oven, or coffee maker</t>
    </r>
  </si>
  <si>
    <r>
      <rPr>
        <rFont val="Arial"/>
        <b/>
        <color rgb="FF000000"/>
        <sz val="12.0"/>
      </rPr>
      <t xml:space="preserve">Provide slide-out cutting boards.
</t>
    </r>
    <r>
      <rPr>
        <rFont val="Arial"/>
        <color rgb="FF000000"/>
        <sz val="12.0"/>
      </rPr>
      <t>- Must be solid material - not wood laminate and be easily removed for cleaning
- This is a separate credit from the microwave cutting board to avoid microwave access problems when prep work is being done</t>
    </r>
  </si>
  <si>
    <r>
      <rPr>
        <rFont val="Arial"/>
        <b/>
        <color rgb="FF000000"/>
        <sz val="12.0"/>
      </rPr>
      <t>Provide task lighting below upper cabinets.</t>
    </r>
    <r>
      <rPr>
        <rFont val="Arial"/>
        <color rgb="FF000000"/>
        <sz val="12.0"/>
      </rPr>
      <t xml:space="preserve">
- Specify downward-facing strip LED's with a diffuser to avoid reflected glare off a tall, shiny backsplash for seated or shorter users
- Creates shadow-free lighting for better visibility and safety for everyone
- Provides another option for creating lighting moods for different users and seasons, thereby increasing a sense of comfort and wellness</t>
    </r>
  </si>
  <si>
    <r>
      <rPr>
        <rFont val="Arial"/>
        <b/>
        <color rgb="FF000000"/>
        <sz val="12.0"/>
      </rPr>
      <t>Include pull-out faucet.</t>
    </r>
    <r>
      <rPr>
        <rFont val="Arial"/>
        <color rgb="FF000000"/>
        <sz val="12.0"/>
      </rPr>
      <t xml:space="preserve">
- Provides more flexible cleaning for people with limited reach into sink</t>
    </r>
  </si>
  <si>
    <t>DWELLING UNITS - KITCHEN APPLIANCES</t>
  </si>
  <si>
    <r>
      <rPr>
        <rFont val="Arial"/>
        <b/>
        <color rgb="FF000000"/>
        <sz val="12.0"/>
      </rPr>
      <t>Specify range with audible feedback for controls.</t>
    </r>
    <r>
      <rPr>
        <rFont val="Arial"/>
        <color rgb="FF000000"/>
        <sz val="12.0"/>
      </rPr>
      <t xml:space="preserve">
- Provides confirmation (especially for controls with no tactile feedback) that an action has been taken</t>
    </r>
  </si>
  <si>
    <r>
      <rPr>
        <rFont val="Arial"/>
        <b/>
        <color rgb="FF000000"/>
        <sz val="12.0"/>
      </rPr>
      <t>Specify induction range or cooktop.</t>
    </r>
    <r>
      <rPr>
        <rFont val="Arial"/>
        <color rgb="FF000000"/>
        <sz val="12.0"/>
      </rPr>
      <t xml:space="preserve">
- No open flame or hot electric element
- Glass surface can be touched without burning the hand seconds after hot pan is removed
- Smooth surface is easy to clean without removing grates
- Pans can slide between cooktop and stove, and between burners, with less effort
- Height of cooking surface (and view into pans from seated height) is not made higher by grates</t>
    </r>
  </si>
  <si>
    <r>
      <rPr>
        <rFont val="Arial"/>
        <b/>
        <color rgb="FF000000"/>
        <sz val="12.0"/>
      </rPr>
      <t xml:space="preserve">Provide separate control(s) on face of cabinet or other reachable location for both the light and the fan.
</t>
    </r>
    <r>
      <rPr>
        <rFont val="Arial"/>
        <color rgb="FF000000"/>
        <sz val="12.0"/>
      </rPr>
      <t>- Use range hoods that can be wired to have a remote-located switch installed on the face of an adjacent base cabinet, providing the same controls (multi-speed fan, dimming) as on the hood itself, since range hood controls are not reachable. Confirm with manufacturer that variable controls can be remote even if the hood is labeled “ADA"
- Use range hoods with curved corners for greater safety, especially for low-sighted and taller people
- No microwave/hood combo units over the range; they are out of reach of many people
- Hoods must be directly to the building exterior to reduce interior smoke and odors vs. recirculating hoods</t>
    </r>
  </si>
  <si>
    <r>
      <rPr>
        <rFont val="Arial"/>
        <b/>
        <color rgb="FF000000"/>
        <sz val="12.0"/>
      </rPr>
      <t xml:space="preserve">Built-in microwave height.
</t>
    </r>
    <r>
      <rPr>
        <rFont val="Arial"/>
        <color rgb="FF000000"/>
        <sz val="12.0"/>
      </rPr>
      <t>- When a microwave oven is built in, install so that the interior surface is max. 36 inches high and controls are max. 48 inches high</t>
    </r>
  </si>
  <si>
    <r>
      <rPr>
        <rFont val="Arial"/>
        <b/>
        <color rgb="FF000000"/>
        <sz val="12.0"/>
      </rPr>
      <t>Provide a pull-out cutting board directly under the microwave.</t>
    </r>
    <r>
      <rPr>
        <rFont val="Arial"/>
        <color rgb="FF000000"/>
        <sz val="12.0"/>
      </rPr>
      <t xml:space="preserve">
- Provides a location for pulling food out for stirring or repositioning user's body to be able to transfer the hot dish to a countertop more easily
- Must be solid material - not wood laminate and be easily removed for cleaning
- This is a separate credit from the work surface cutting board since microwave access would be blocked by someone using this as a regular work surface</t>
    </r>
  </si>
  <si>
    <r>
      <rPr>
        <rFont val="Arial"/>
        <b/>
        <color rgb="FF000000"/>
        <sz val="12.0"/>
      </rPr>
      <t xml:space="preserve">If a wall oven is used, mount at a usable height.
</t>
    </r>
    <r>
      <rPr>
        <rFont val="Arial"/>
        <color rgb="FF000000"/>
        <sz val="12.0"/>
      </rPr>
      <t>- Top of control should be max. 48 inches high
- Bottom of oven should be min. 15 inches above the floor
- Allows use form a seated position
- Prevents as much stooping down as a conventional range</t>
    </r>
  </si>
  <si>
    <r>
      <rPr>
        <rFont val="Arial"/>
        <b/>
        <color rgb="FF000000"/>
        <sz val="12.0"/>
      </rPr>
      <t>Locate refrigerator so that door can swing open 180 degrees.</t>
    </r>
    <r>
      <rPr>
        <rFont val="Arial"/>
        <color rgb="FF000000"/>
        <sz val="12.0"/>
      </rPr>
      <t xml:space="preserve">
- A refrigerator door at 90-degrees is an impediment to positioning a mobility device for user access to refrigerator contents
- Many refrigerators require the door to open to more than 90 degrees to remove trans for cleaning</t>
    </r>
  </si>
  <si>
    <r>
      <rPr>
        <rFont val="Arial"/>
        <b/>
        <color rgb="FF000000"/>
        <sz val="12.0"/>
      </rPr>
      <t xml:space="preserve">Install refrigerators with at least 50% of freezer space at maximum 54 inches high. 
</t>
    </r>
    <r>
      <rPr>
        <rFont val="Arial"/>
        <color rgb="FF000000"/>
        <sz val="12.0"/>
      </rPr>
      <t>- Allows more access to contents for seated and shorter users, including children</t>
    </r>
  </si>
  <si>
    <r>
      <rPr>
        <rFont val="Arial"/>
        <b/>
        <color rgb="FF000000"/>
        <sz val="12.0"/>
      </rPr>
      <t xml:space="preserve">Appliances include an automatic shut-off feature.
</t>
    </r>
    <r>
      <rPr>
        <rFont val="Arial"/>
        <color rgb="FF000000"/>
        <sz val="12.0"/>
      </rPr>
      <t>- Plug-in modules shut off stoves via motion detector or the sound of a smoke alarm
- Provides higher safety for all residents
- Helpful support for people with Alzheimer's, distraction, or other access needs</t>
    </r>
  </si>
  <si>
    <r>
      <rPr>
        <rFont val="Arial"/>
        <b/>
        <color rgb="FF000000"/>
        <sz val="12.0"/>
      </rPr>
      <t xml:space="preserve">Homes include cooking facilities that residents can freely use at all times.
</t>
    </r>
    <r>
      <rPr>
        <rFont val="Arial"/>
        <color rgb="FF000000"/>
        <sz val="12.0"/>
      </rPr>
      <t>- Could include efficiency kitchens, full unit kitchen, or shared kitchens in co-living environments</t>
    </r>
  </si>
  <si>
    <r>
      <rPr>
        <rFont val="Arial"/>
        <b/>
        <color rgb="FF000000"/>
        <sz val="12.0"/>
      </rPr>
      <t xml:space="preserve">Appliances should be easy to operate.
</t>
    </r>
    <r>
      <rPr>
        <rFont val="Arial"/>
        <color rgb="FF000000"/>
        <sz val="12.0"/>
      </rPr>
      <t>- Controls should be logical and direct, without hidden or complex functions
- Doors and drawers should allow for use by the whole hand (for example, loop handles rather than recessed finger pulls)
- Controls should have large numbers/letters, be non-glare and non-reflective, and provide contrast, making them easy to read</t>
    </r>
  </si>
  <si>
    <t>DWELLING UNITS - BATHROOMS</t>
  </si>
  <si>
    <r>
      <rPr>
        <rFont val="Arial"/>
        <b/>
        <color rgb="FF000000"/>
        <sz val="12.0"/>
      </rPr>
      <t xml:space="preserve">Use textured, non-slip flooring.
</t>
    </r>
    <r>
      <rPr>
        <rFont val="Arial"/>
        <color rgb="FF000000"/>
        <sz val="12.0"/>
      </rPr>
      <t>- People with mobility aids or other instability are more likely to slip on a wet bathroom floor
- Safeguards everyone with wet feet getting out of a bathtub or shower
- Floors that can become wet should have a DCOF (Dynamic Coefficient Of Friction) rating appropriate for their use, slope, and exposure to water and soap</t>
    </r>
  </si>
  <si>
    <r>
      <rPr>
        <rFont val="Arial"/>
        <b/>
        <color rgb="FF000000"/>
        <sz val="12.0"/>
      </rPr>
      <t xml:space="preserve">Position toilets in a corner.
</t>
    </r>
    <r>
      <rPr>
        <rFont val="Arial"/>
        <color rgb="FF000000"/>
        <sz val="12.0"/>
      </rPr>
      <t>- Allows side and rear fixed grab bars can be installed rather than flip-down grab bars when toilets are between a vanity and a tub or shower</t>
    </r>
  </si>
  <si>
    <r>
      <rPr>
        <rFont val="Arial"/>
        <b/>
        <color rgb="FF000000"/>
        <sz val="12.0"/>
      </rPr>
      <t>Provide handheld shower on fixed mount (that allows rotation angle of handheld shower) as well as regular shower head, with a diverter lever valve between the two.</t>
    </r>
    <r>
      <rPr>
        <rFont val="Arial"/>
        <color rgb="FF000000"/>
        <sz val="12.0"/>
      </rPr>
      <t xml:space="preserve">
- Fixed location designed for a seated user prevents standing users from moving the hand-held unit out of the reach of sitting users, which happens when a slider bar is used
- Offers flexibility for users to sit or stand
- Offers the option of having water from above whether seated or standing
- Diverter set to the hand-held unit allows adjustment of water temperature in the controlled spray before switching to the overhead shower head
- Handheld unit allows showering without wetting one's head and not committing to a larger hair-care task</t>
    </r>
  </si>
  <si>
    <r>
      <rPr>
        <rFont val="Arial"/>
        <b/>
        <color rgb="FF000000"/>
        <sz val="12.0"/>
      </rPr>
      <t xml:space="preserve">Specify a broadly usable and functional handheld shower.
</t>
    </r>
    <r>
      <rPr>
        <rFont val="Arial"/>
        <color rgb="FF000000"/>
        <sz val="12.0"/>
      </rPr>
      <t>- Use a flexible metal hose with swivel connections (the rigidity or nylon and vinyl hoses, and restriction of a fixed connection, create resistance to easy use and cause the shower to twist when mounted)
- Specify handhelds with a "pause" control - makes it easy to stop the water without fuss with the wall controls for pressure and temperature, then quickly and easily restart, also saving water
- Avoid large or rainshower-style handhelds - they limit targeted spraying, get in the way (especially in a small shower), and are heavier so more cumbersome
- Specify handhelds with an oval grip, preferably knurled or textured, to enable easy control and direction even with minimal hand strength</t>
    </r>
  </si>
  <si>
    <r>
      <rPr>
        <rFont val="Arial"/>
        <b/>
        <color rgb="FF000000"/>
        <sz val="12.0"/>
      </rPr>
      <t>Installed in 10% of units in building.</t>
    </r>
    <r>
      <rPr>
        <rFont val="Arial"/>
        <color rgb="FF000000"/>
        <sz val="12.0"/>
      </rPr>
      <t xml:space="preserve">
- Distribute evenly between unit types (studios, 1-bedroom, etc.)
- In a multistory building with a concrete slab-on-grade foundation and/or concrete podium, recesses for roll-in showers on the concrete floor(s) are less costly (and there are fewer waterproofing measures needed) vs. the wood-framed floors. But install no more than 50% of them on those levels to ensure they are distributed equitably among different floors
- When selecting which dwelling units will have roll-in showers, distribute evenly between unit types (studios, 1-bedroom, etc.), direction the units face for sun and views to ensure choice for residents selecting units</t>
    </r>
  </si>
  <si>
    <r>
      <rPr>
        <rFont val="Arial"/>
        <b/>
        <color rgb="FF000000"/>
        <sz val="12.0"/>
      </rPr>
      <t>Use curved curtain rods at tubs, straight at showers.</t>
    </r>
    <r>
      <rPr>
        <rFont val="Arial"/>
        <color rgb="FF000000"/>
        <sz val="12.0"/>
      </rPr>
      <t xml:space="preserve">
- Curved rods provide more space in combination tub/showers but still keep the water in the tub
- Straight rods are needed at showers in order to drip into the shower rather than onto the bathroom floor</t>
    </r>
  </si>
  <si>
    <r>
      <rPr>
        <rFont val="Arial"/>
        <b/>
        <color rgb="FF000000"/>
        <sz val="12.0"/>
      </rPr>
      <t xml:space="preserve">Use accessible toilets.
</t>
    </r>
    <r>
      <rPr>
        <rFont val="Arial"/>
        <color rgb="FF000000"/>
        <sz val="12.0"/>
      </rPr>
      <t>- Trip lever should be on the front of the tank (easier to reach) and toward the side of the toilet away from the side wall (for easier approach and reach)
- Trip lever default position should be horizontal for easier use, including with an elbow
- No push button flushers, which require dexterity and more effort than levers
- Toilet seat height: 17 inches min. to 19 inches max.
- Use elongated bowl toilets to provide more surface area for support and more open area for people's varied toilet needs. Check turning space and clear floor area in front of the toilet early in the design process to confirm fit.
- Recommend noting these requirements on the drawings to avoid substitutions during Value Engineering or construction-phase substitutions</t>
    </r>
  </si>
  <si>
    <r>
      <rPr>
        <rFont val="Arial"/>
        <b/>
        <color rgb="FF000000"/>
        <sz val="12.0"/>
      </rPr>
      <t>Provide electrical outlet at rear of toilet for future installation of bidet seat.</t>
    </r>
    <r>
      <rPr>
        <rFont val="Arial"/>
        <color rgb="FF000000"/>
        <sz val="12.0"/>
      </rPr>
      <t xml:space="preserve">
- Eases cleaning for people with limited dexterity
- Provides better, easier sanitation</t>
    </r>
  </si>
  <si>
    <r>
      <rPr>
        <rFont val="Arial"/>
        <b/>
        <color rgb="FF000000"/>
        <sz val="12.0"/>
      </rPr>
      <t>Include grab bar backing for toilet, tub, and shower in all bathrooms.  Install grab bars in 10% of all units.</t>
    </r>
    <r>
      <rPr>
        <rFont val="Arial"/>
        <color rgb="FF000000"/>
        <sz val="12.0"/>
      </rPr>
      <t xml:space="preserve">
- Backing to be from 2x10 material to provide more flexibility in installation heights for future tenant needs that may differ from standard heights
- Use decorative grab bars to avoid an institutional feel
- Install grab bars at 34 inches high (rather than 36 inches) for better reach for smaller people and better leverage for everyone getting on/off a toilet
- Grab bars may not overlap an adjacent countertop</t>
    </r>
  </si>
  <si>
    <r>
      <rPr>
        <rFont val="Arial"/>
        <b/>
        <color rgb="FF000000"/>
        <sz val="12.0"/>
      </rPr>
      <t xml:space="preserve">In addition to L1, install toilet side grab bars in all dwelling unit bathrooms and all grab bars in 25% of all units.
</t>
    </r>
    <r>
      <rPr>
        <rFont val="Arial"/>
        <b val="0"/>
        <color rgb="FF000000"/>
        <sz val="12.0"/>
      </rPr>
      <t>- Toilet side grab bar is needed by more people than rear grab bars
- Additional grab bars elsewhere increase convenience and safety for all</t>
    </r>
  </si>
  <si>
    <r>
      <rPr>
        <rFont val="Arial"/>
        <b/>
        <color rgb="FF000000"/>
        <sz val="12.0"/>
      </rPr>
      <t xml:space="preserve">In addition to L2, install two grab bars in tubs and showers (one at entry, one opposite entry) in all dwelling unit bathrooms and all grab bars in 50% of units.
</t>
    </r>
    <r>
      <rPr>
        <rFont val="Arial"/>
        <b val="0"/>
        <color rgb="FF000000"/>
        <sz val="12.0"/>
      </rPr>
      <t>- Entering and exiting tubs or showers can lead to slips and falls for people with or without a disability</t>
    </r>
  </si>
  <si>
    <r>
      <rPr>
        <rFont val="Arial"/>
        <b/>
        <color rgb="FF000000"/>
        <sz val="12.0"/>
      </rPr>
      <t xml:space="preserve">Install all grab bars in all units.
</t>
    </r>
    <r>
      <rPr>
        <rFont val="Arial"/>
        <b val="0"/>
        <color rgb="FF000000"/>
        <sz val="12.0"/>
      </rPr>
      <t>- Ensures maximum safety and convenience for both tenants and visitors</t>
    </r>
  </si>
  <si>
    <r>
      <rPr>
        <rFont val="Arial"/>
        <b/>
        <color rgb="FF000000"/>
        <sz val="12.0"/>
      </rPr>
      <t>Use decorative grab bars as towel bars.</t>
    </r>
    <r>
      <rPr>
        <rFont val="Arial"/>
        <color rgb="FF000000"/>
        <sz val="12.0"/>
      </rPr>
      <t xml:space="preserve">
- People often grab onto towel bars for support, which often fail, either pulling out of the wall or bending</t>
    </r>
  </si>
  <si>
    <r>
      <rPr>
        <rFont val="Arial"/>
        <b/>
        <color rgb="FF000000"/>
        <sz val="12.0"/>
      </rPr>
      <t>Incorporate useful and accessible bathroom storage.</t>
    </r>
    <r>
      <rPr>
        <rFont val="Arial"/>
        <color rgb="FF000000"/>
        <sz val="12.0"/>
      </rPr>
      <t xml:space="preserve">
- Include under-cabinet storage in addition to clear knee space
- Avoid a mirrored medicine cabinet behind the vanity. When installed high enough to avoid hitting the faucet, the mirror does little for a seated or shorter person and the contents are put mostly out of reach. Reach to a medicine cabinet to the side of the vanity is also not ideal
- If a medicine cabinet to the side of a vanity is used, install it 8" or more in front of the vanity, to enhance side reach
- Consider a 48 inch or taller cabinet recessed in the wall near the vanity instead
- In-bathroom storage is especially important for people with more hygiene needs and equipment, but desirable for everyone</t>
    </r>
  </si>
  <si>
    <r>
      <rPr>
        <rFont val="Arial"/>
        <b/>
        <color rgb="FF000000"/>
        <sz val="12.0"/>
      </rPr>
      <t>Vanities should be broadly usable.</t>
    </r>
    <r>
      <rPr>
        <rFont val="Arial"/>
        <color rgb="FF000000"/>
        <sz val="12.0"/>
      </rPr>
      <t xml:space="preserve">
- Countertops are max. 34 inches high
- Sinks should be undermount with the drain outlet as far to the rear as possible to provide additional knee clearance
- P-trap should be plumbed to be as short as possible, or be bottle traps
- Mirrors should be positioned with the bottom directly on the countertop backsplash - the resulting lower position vs. the ADA 40 inches provides a seated or shorter user much more visibility</t>
    </r>
  </si>
  <si>
    <r>
      <rPr>
        <rFont val="Arial"/>
        <b/>
        <color rgb="FF000000"/>
        <sz val="12.0"/>
      </rPr>
      <t xml:space="preserve">Provide a dual-level vanity.
</t>
    </r>
    <r>
      <rPr>
        <rFont val="Arial"/>
        <b val="0"/>
        <color rgb="FF000000"/>
        <sz val="12.0"/>
      </rPr>
      <t>- Allows people of different heights, whether seated or standing, to each use sinks comfortably
- To increase reachable storage, the upper portion of the vanity can have a storage cabinet below, while the lower portion provides knee clearance space</t>
    </r>
  </si>
  <si>
    <r>
      <rPr>
        <rFont val="Arial"/>
        <b/>
        <color rgb="FF000000"/>
        <sz val="12.0"/>
      </rPr>
      <t xml:space="preserve">Provide safe and useful bathroom lighting.
</t>
    </r>
    <r>
      <rPr>
        <rFont val="Arial"/>
        <b val="0"/>
        <color rgb="FF000000"/>
        <sz val="12.0"/>
      </rPr>
      <t>- Bathroom ambient lighting should cover all areas equally to avoid problematic shadows for people with visual impairments
- A light (can be integrated in an exhaust fan) should be provided above the shower or tub to provide direct illumination and a safer environment
- Lighting should provide non-glare, non-shadow illumination on people's faces when at the vanity mirror. Multi-source lights or light bars can work well</t>
    </r>
  </si>
  <si>
    <t>6 - OPERATIONS &amp; AMENITIES</t>
  </si>
  <si>
    <t>OPERATIONS &amp; AMENITIES - GENERAL</t>
  </si>
  <si>
    <r>
      <rPr>
        <rFont val="Arial"/>
        <b/>
        <color rgb="FF000000"/>
        <sz val="12.0"/>
      </rPr>
      <t>Maintain indoor air quality with quarterly deep cleaning of common area carpets.</t>
    </r>
    <r>
      <rPr>
        <rFont val="Arial"/>
        <color rgb="FF000000"/>
        <sz val="12.0"/>
      </rPr>
      <t xml:space="preserve">
- Increases safety and comfort for people with allergies</t>
    </r>
  </si>
  <si>
    <r>
      <rPr>
        <rFont val="Arial"/>
        <b/>
        <color rgb="FF000000"/>
        <sz val="12.0"/>
      </rPr>
      <t xml:space="preserve">Trash collection is provided from the individual unit.
</t>
    </r>
    <r>
      <rPr>
        <rFont val="Arial"/>
        <color rgb="FF000000"/>
        <sz val="12.0"/>
      </rPr>
      <t>- Shared service for all residents</t>
    </r>
  </si>
  <si>
    <r>
      <rPr>
        <rFont val="Arial"/>
        <b/>
        <color rgb="FF000000"/>
        <sz val="12.0"/>
      </rPr>
      <t xml:space="preserve">The community does not isolate people with disabilities. 
</t>
    </r>
    <r>
      <rPr>
        <rFont val="Arial"/>
        <color rgb="FF000000"/>
        <sz val="12.0"/>
      </rPr>
      <t xml:space="preserve">- The housing project should continually work to model its program design on other market-rate and/or affordable housing and not on disability-specific communities
</t>
    </r>
  </si>
  <si>
    <r>
      <rPr>
        <rFont val="Arial"/>
        <b/>
        <color rgb="FF000000"/>
        <sz val="12.0"/>
      </rPr>
      <t xml:space="preserve">Principles of Universal Design and Disability Justice posted and described in multiple locations of the building in multiple languages.
</t>
    </r>
    <r>
      <rPr>
        <rFont val="Arial"/>
        <color rgb="FF000000"/>
        <sz val="12.0"/>
      </rPr>
      <t>- Including Braille, plain-language versions, and bilingual options
- These principles should not be coercively enforced or used to shame people for not living up to them, but rather used to promote and encourage a culture of celebrating ability-diverse communities
- Residents and on-site workers to have some familiarity with these principles so they can have conversations about how to put them into practice</t>
    </r>
  </si>
  <si>
    <r>
      <rPr>
        <rFont val="Arial"/>
        <b/>
        <color rgb="FF000000"/>
        <sz val="12.0"/>
      </rPr>
      <t xml:space="preserve">Provide deed-restricted apartments affordable to individuals reliant on SSI.
</t>
    </r>
    <r>
      <rPr>
        <rFont val="Arial"/>
        <color rgb="FF000000"/>
        <sz val="12.0"/>
      </rPr>
      <t>- Individuals with disabilities often rely on fixed income (SSI) as their primary source of income; homes are provided for people at the local AMI level corresponding to SSI income
- Define rents and income qualifications that people are able to qualify to pay with SSI-level income</t>
    </r>
  </si>
  <si>
    <r>
      <rPr>
        <rFont val="Arial"/>
        <b/>
        <color rgb="FF000000"/>
        <sz val="12.0"/>
      </rPr>
      <t xml:space="preserve">Provide deed-restricted 2-bedroom apartments affordable to a single individual reliant on SSI.
</t>
    </r>
    <r>
      <rPr>
        <rFont val="Arial"/>
        <color rgb="FF000000"/>
        <sz val="12.0"/>
      </rPr>
      <t>- Supports individuals who are extremely low income to have an additional bedroom for support staff, family, or other members of their household
- Consider affordability income limits to support cases when residents have other earners (family or roommates) living in the unit who are not a caretaker; support providers/caretakers do not impact maximum earning
- Define rents and income qualifications that people are able to qualify to pay with SSI-level income</t>
    </r>
  </si>
  <si>
    <r>
      <rPr>
        <rFont val="Arial"/>
        <b/>
        <color rgb="FF000000"/>
        <sz val="12.0"/>
      </rPr>
      <t xml:space="preserve">Coordinate with laundry equipment company for accessible equipment.
</t>
    </r>
    <r>
      <rPr>
        <rFont val="Arial"/>
        <color rgb="FF000000"/>
        <sz val="12.0"/>
      </rPr>
      <t>- Washers and dryers should have buttons and dials rather than touch pads and screens, for users with low or no vision and for cognitive clarity
- Buttons and dials should be easy to use, without requiring tight grasping or pinching, for users with low strength or dexterity
- Provision of high-capacity machines are helpful for family members of people with high support needs</t>
    </r>
  </si>
  <si>
    <t>OPERATIONS &amp; AMENITIES - STAFFING</t>
  </si>
  <si>
    <r>
      <rPr>
        <rFont val="Arial"/>
        <b/>
        <color rgb="FF000000"/>
        <sz val="12.0"/>
      </rPr>
      <t>Include lobby/building entrance staff at designated hours who:</t>
    </r>
    <r>
      <rPr>
        <rFont val="Arial"/>
        <color rgb="FF000000"/>
        <sz val="12.0"/>
      </rPr>
      <t xml:space="preserve">
- Staff an entry lobby desk
- Assist visitors with entry, orientation, and communicating with residents
- Provide police-alternative building security
</t>
    </r>
  </si>
  <si>
    <r>
      <rPr>
        <rFont val="Arial"/>
        <b/>
        <color rgb="FF000000"/>
        <sz val="12.0"/>
      </rPr>
      <t xml:space="preserve">All building staff and personnel receive training in disability rights, inclusion, accessibility, and equity prior to building occupancy or within first 60 days of onboarding. 
</t>
    </r>
    <r>
      <rPr>
        <rFont val="Arial"/>
        <color rgb="FF000000"/>
        <sz val="12.0"/>
      </rPr>
      <t>- Includes all management, resident-facing, and maintenance staff
- Provides ongoing professional development opportunities</t>
    </r>
  </si>
  <si>
    <r>
      <rPr>
        <rFont val="Arial"/>
        <b/>
        <color rgb="FF000000"/>
        <sz val="12.0"/>
      </rPr>
      <t>A dedicated staff trained in inclusion, disability, supports, and services on staff to:</t>
    </r>
    <r>
      <rPr>
        <rFont val="Arial"/>
        <color rgb="FF000000"/>
        <sz val="12.0"/>
      </rPr>
      <t xml:space="preserve">
- Assists with wayfinding, assistive technology like listening devices, etc.
- Provides assistance to visitors with disabilities
- Manages events and promotes social connections for all residents, promoting long-term residency
- Manages outreach and engagement with the neighborhood community outside the building
- Assists with connecting residents to services they require</t>
    </r>
  </si>
  <si>
    <r>
      <rPr>
        <rFont val="Arial"/>
        <b/>
        <color rgb="FF000000"/>
        <sz val="12.0"/>
      </rPr>
      <t xml:space="preserve">A dedicated staff trained in inclusion, disability, supports, and services on staff to:
</t>
    </r>
    <r>
      <rPr>
        <rFont val="Arial"/>
        <color rgb="FF000000"/>
        <sz val="12.0"/>
      </rPr>
      <t>- Lead inclusion services and support training and development for all staff, residents and community
- Build trust and rapport with residents with disabilities and support with personalized housing access goals that are centered upon the residents' goals and identified needs
- Manage events and promote social connections for all residents, promoting long-term residency
- Manage outreach and engagement with the neighborhood community outside the building and develops ongoing resources
- Assess existing community services; identify and outreach to potential community services to connect residents to services they require
- Trained in personal care supports and networks to be able to find emergency personal care support services to step in when a resident's attendant is unavailable</t>
    </r>
  </si>
  <si>
    <r>
      <rPr>
        <rFont val="Arial"/>
        <b/>
        <color rgb="FF000000"/>
        <sz val="12.0"/>
      </rPr>
      <t>Staffed 24/7 for resident support.</t>
    </r>
    <r>
      <rPr>
        <rFont val="Arial"/>
        <color rgb="FF000000"/>
        <sz val="12.0"/>
      </rPr>
      <t xml:space="preserve">
- Trained in disability access, trauma-informed care, and service delivery systems
- Available to respond to calls and refer to additional support as needed</t>
    </r>
  </si>
  <si>
    <r>
      <rPr>
        <rFont val="Arial"/>
        <b/>
        <color rgb="FF000000"/>
        <sz val="12.0"/>
      </rPr>
      <t xml:space="preserve">On-Site staff will respond to resident needs in the case of service provider gaps.
</t>
    </r>
    <r>
      <rPr>
        <rFont val="Arial"/>
        <color rgb="FF000000"/>
        <sz val="12.0"/>
      </rPr>
      <t>- Residents who use individualized in home services (Home and Community Based Services and similar) may have instances where staff are unable to arrive or do not arrive on time
- Building staff is trained to support residents to call service provider backup and ensure proper staff support arrives</t>
    </r>
  </si>
  <si>
    <r>
      <rPr>
        <rFont val="Arial"/>
        <b/>
        <color rgb="FF000000"/>
        <sz val="12.0"/>
      </rPr>
      <t>Provide live-in staff units.</t>
    </r>
    <r>
      <rPr>
        <rFont val="Arial"/>
        <color rgb="FF000000"/>
        <sz val="12.0"/>
      </rPr>
      <t xml:space="preserve">
- 2 units per 150 dwelling units in a project
- Can be studios, 1-bedroom, or 2-bedroom units</t>
    </r>
  </si>
  <si>
    <t>OPERATIONS &amp; AMENITIES - LEASING</t>
  </si>
  <si>
    <r>
      <rPr>
        <rFont val="Arial"/>
        <b/>
        <color rgb="FF000000"/>
        <sz val="12.0"/>
      </rPr>
      <t xml:space="preserve">Properties allow residents to utilize housing vouchers.
</t>
    </r>
    <r>
      <rPr>
        <rFont val="Arial"/>
        <b val="0"/>
        <color rgb="FF000000"/>
        <sz val="12.0"/>
      </rPr>
      <t>- For example, Federal Vouchers (Housing Choice and Mainstream Vouchers) or City/State Provided Vouchers</t>
    </r>
  </si>
  <si>
    <r>
      <rPr>
        <rFont val="Arial"/>
        <b/>
        <color rgb="FF000000"/>
        <sz val="12.0"/>
      </rPr>
      <t xml:space="preserve">Reach out to people at all AMI levels of all races, and people with and without disabilities who may not already be aware of the affordable housing lottery process.
</t>
    </r>
    <r>
      <rPr>
        <rFont val="Arial"/>
        <color rgb="FF000000"/>
        <sz val="12.0"/>
      </rPr>
      <t>- Use plain language and visualizations to encourage new populations to sign up for the affordable housing lottery
- Marketing is not limited to those involved in the project development process
- Identify community-based organizations who run programming related to preparing people with and without disabilities to be ready for housing lottery and application processes and ensure that the marketing materials are provided to such CBOs</t>
    </r>
  </si>
  <si>
    <r>
      <rPr>
        <rFont val="Arial"/>
        <b/>
        <color rgb="FF000000"/>
        <sz val="12.0"/>
      </rPr>
      <t xml:space="preserve">Deeper affirmative marketing efforts.
</t>
    </r>
    <r>
      <rPr>
        <rFont val="Arial"/>
        <color rgb="FF000000"/>
        <sz val="12.0"/>
      </rPr>
      <t>- All of L1 above and:
- Affirmative marketing plan is created 6 months prior to lease up
- Affirmative marketing efforts is documented and tracked against metrics defined in planning process</t>
    </r>
  </si>
  <si>
    <r>
      <rPr>
        <rFont val="Arial"/>
        <b/>
        <color rgb="FF000000"/>
        <sz val="12.0"/>
      </rPr>
      <t xml:space="preserve">Market community based on resident experience and diverse identities.
</t>
    </r>
    <r>
      <rPr>
        <rFont val="Arial"/>
        <color rgb="FF000000"/>
        <sz val="12.0"/>
      </rPr>
      <t>- Center on universal benefits of accessibility and inclusion
- Avoid paternalistic language
- Avoid focusing the marketing on “cross-subsidies,” AMI levels, and affordable requirements
- Promote housing based on various personas (target residents at different income levels) centering on their future resident experience and inclusivity in the community</t>
    </r>
  </si>
  <si>
    <r>
      <rPr>
        <rFont val="Arial"/>
        <b/>
        <color rgb="FF000000"/>
        <sz val="12.0"/>
      </rPr>
      <t xml:space="preserve">Operate a lottery versus a waitlist.
</t>
    </r>
    <r>
      <rPr>
        <rFont val="Arial"/>
        <color rgb="FF000000"/>
        <sz val="12.0"/>
      </rPr>
      <t>- Lottery provides people who are less aware of the project to apply, and does not disadvantage people based on access to technology or ability to attend in person events at specified times to sign up
- The lottery will have sufficient notification to give many people the opportunity to apply
- All information related to the lottery must be provided in plain language and with accessible technologies, in addition to relevant non-English languages of the communities in the surrounding neighborhoods. When people enter the lottery, a clear timeline of the leasing process and documentation needed will be provided to each lottery applicant</t>
    </r>
  </si>
  <si>
    <r>
      <rPr>
        <rFont val="Arial"/>
        <b/>
        <color rgb="FF000000"/>
        <sz val="12.0"/>
      </rPr>
      <t xml:space="preserve">Include plain language overview language will be provided with leasing and income verification paperwork.
</t>
    </r>
    <r>
      <rPr>
        <rFont val="Arial"/>
        <color rgb="FF000000"/>
        <sz val="12.0"/>
      </rPr>
      <t>- In lieu of or as a supplement to existing leasing and verification paperwork
- Provide to all residents, request or opt-in not required</t>
    </r>
  </si>
  <si>
    <r>
      <rPr>
        <rFont val="Arial"/>
        <b/>
        <color rgb="FF000000"/>
        <sz val="12.0"/>
      </rPr>
      <t xml:space="preserve">Residents have choice about their individual apartment roommates.
</t>
    </r>
    <r>
      <rPr>
        <rFont val="Arial"/>
        <b val="0"/>
        <color rgb="FF000000"/>
        <sz val="12.0"/>
      </rPr>
      <t>- Matching services can be provided but residents are given ultimate choice
- Exceptions in shared/co-living where residents have individual bedroom/bathroom but share a common suite with other housemates</t>
    </r>
  </si>
  <si>
    <t>3rd-Party Deposit and Credit Support</t>
  </si>
  <si>
    <r>
      <rPr>
        <rFont val="Arial"/>
        <b/>
        <color rgb="FF000000"/>
        <sz val="12.0"/>
      </rPr>
      <t xml:space="preserve">Deposit and credit support.
</t>
    </r>
    <r>
      <rPr>
        <rFont val="Arial"/>
        <color rgb="FF000000"/>
        <sz val="12.0"/>
      </rPr>
      <t xml:space="preserve">- Property management to partner with third party organizations and businesses that offer flexible tools for residents to secure housing who may not have strong finances (for instance, security deposit insurance, alternatives to credit scoring, and emergency rental assistance assurance) 
</t>
    </r>
  </si>
  <si>
    <r>
      <rPr>
        <rFont val="Arial"/>
        <b/>
        <color rgb="FF000000"/>
        <sz val="12.0"/>
      </rPr>
      <t xml:space="preserve">Services provided, in partnership with staff/organization overseeing income verification process, ensures people with disabilities are given accommodations to submit income verification complete paperwork.
</t>
    </r>
    <r>
      <rPr>
        <rFont val="Arial"/>
        <color rgb="FF000000"/>
        <sz val="12.0"/>
      </rPr>
      <t>- Extensions provided where needed for accomodations
- Direct support completing and compiling leasing and income verification information</t>
    </r>
  </si>
  <si>
    <r>
      <rPr>
        <rFont val="Arial"/>
        <b/>
        <color rgb="FF000000"/>
        <sz val="12.0"/>
      </rPr>
      <t xml:space="preserve">Operations staff support building leasing.
</t>
    </r>
    <r>
      <rPr>
        <rFont val="Arial"/>
        <color rgb="FF000000"/>
        <sz val="12.0"/>
      </rPr>
      <t>- Leasing and move-in is the first defining moment of a resident experience
- Upon signing lease, operations staff meet with resident to understand individual resident housing goals and needs</t>
    </r>
  </si>
  <si>
    <r>
      <rPr>
        <rFont val="Arial"/>
        <b/>
        <color rgb="FF000000"/>
        <sz val="12.0"/>
      </rPr>
      <t xml:space="preserve">Represent diverse identities during leasing process.
</t>
    </r>
    <r>
      <rPr>
        <rFont val="Arial"/>
        <color rgb="FF000000"/>
        <sz val="12.0"/>
      </rPr>
      <t>- Gender inclusive phrasing in documentation for apartment leasing, in lieu of conventional representations of man and woman options
- Represent neurodiversity and disability in leasing process and resident identities</t>
    </r>
  </si>
  <si>
    <r>
      <rPr>
        <rFont val="Arial"/>
        <b/>
        <color rgb="FF000000"/>
        <sz val="12.0"/>
      </rPr>
      <t xml:space="preserve">The building operator tracks the different accessibility offerings of each dwelling unit against applications that request those features.
</t>
    </r>
    <r>
      <rPr>
        <rFont val="Arial"/>
        <color rgb="FF000000"/>
        <sz val="12.0"/>
      </rPr>
      <t>- Residents have access to units that meet their access needs and units with accessible features
- Not applicable for buildings where all units feature the same accessibility features</t>
    </r>
  </si>
  <si>
    <r>
      <rPr>
        <rFont val="Arial"/>
        <b/>
        <color rgb="FF000000"/>
        <sz val="12.0"/>
      </rPr>
      <t xml:space="preserve">Create and implement an eviction protection plan that is rooted in disability inclusion and racial equity.  
</t>
    </r>
    <r>
      <rPr>
        <rFont val="Arial"/>
        <color rgb="FF000000"/>
        <sz val="12.0"/>
      </rPr>
      <t>- Clearly identify and communicate eviction causes, risks, and situations that lead to housing loss
- Proactively support residents at risk of housing loss</t>
    </r>
  </si>
  <si>
    <t>OPERATIONS &amp; AMENITIES - SERVICES</t>
  </si>
  <si>
    <r>
      <rPr>
        <rFont val="Arial"/>
        <b/>
        <color rgb="FF000000"/>
        <sz val="12.0"/>
      </rPr>
      <t xml:space="preserve">Community staff creates a culture of mutual support through strong presence in the community, a natural ability and interest to connect residents to each other, and an ability to connect residents to the larger community.
</t>
    </r>
    <r>
      <rPr>
        <rFont val="Arial"/>
        <color rgb="FF000000"/>
        <sz val="12.0"/>
      </rPr>
      <t>- Culture of community and interdependence
- Opportunities for residents to support and be supported</t>
    </r>
  </si>
  <si>
    <t>Resident Control of Living Structure and Schedule</t>
  </si>
  <si>
    <r>
      <rPr>
        <rFont val="Arial"/>
        <b/>
        <color rgb="FF000000"/>
        <sz val="12.0"/>
      </rPr>
      <t xml:space="preserve">Resident have choice and control in their lives.
</t>
    </r>
    <r>
      <rPr>
        <rFont val="Arial"/>
        <color rgb="FF000000"/>
        <sz val="12.0"/>
      </rPr>
      <t>- Residents have choice about how they live their daily-life in terms of schedule, meals, and visitors
- Residents maintain control over their own housing and lease agreement
- This includes supported decision-making</t>
    </r>
  </si>
  <si>
    <t>Resident-Selected Service Providers - L1</t>
  </si>
  <si>
    <r>
      <rPr>
        <rFont val="Arial"/>
        <b/>
        <color rgb="FF000000"/>
        <sz val="12.0"/>
      </rPr>
      <t xml:space="preserve">Residents can choose service providers for home and community based services separate from building ownership/management.
</t>
    </r>
    <r>
      <rPr>
        <rFont val="Arial"/>
        <color rgb="FF000000"/>
        <sz val="12.0"/>
      </rPr>
      <t xml:space="preserve">- Ability to change service providers without changing or putting their housing at risk
</t>
    </r>
  </si>
  <si>
    <t>Resident-Selected Service Providers - L2</t>
  </si>
  <si>
    <r>
      <rPr>
        <rFont val="Arial"/>
        <b/>
        <color rgb="FF000000"/>
        <sz val="12.0"/>
      </rPr>
      <t>Meet L1 requirement above and:</t>
    </r>
    <r>
      <rPr>
        <rFont val="Arial"/>
        <color rgb="FF000000"/>
        <sz val="12.0"/>
      </rPr>
      <t xml:space="preserve">
- Building staff can support and refer residents to service providers based on individual preferences and needs</t>
    </r>
  </si>
  <si>
    <t>OPERATIONS &amp; AMENITIES - PROGRAMMING</t>
  </si>
  <si>
    <r>
      <rPr>
        <rFont val="Arial"/>
        <b/>
        <color rgb="FF000000"/>
        <sz val="12.0"/>
      </rPr>
      <t xml:space="preserve">Residents have access to alternatives to car-ownership including car-sharing and on-demand rentals.
</t>
    </r>
    <r>
      <rPr>
        <rFont val="Arial"/>
        <color rgb="FF000000"/>
        <sz val="12.0"/>
      </rPr>
      <t>- Access either to subsidized car sharing and/or to hybrid or EV fleet vehicles
- Coordinated car-sharing by building staff
- Match residents and neighbors with a rideshare program</t>
    </r>
  </si>
  <si>
    <r>
      <rPr>
        <rFont val="Arial"/>
        <b/>
        <color rgb="FF000000"/>
        <sz val="12.0"/>
      </rPr>
      <t xml:space="preserve">Ongoing building events and activities.
</t>
    </r>
    <r>
      <rPr>
        <rFont val="Arial"/>
        <color rgb="FF000000"/>
        <sz val="12.0"/>
      </rPr>
      <t>- In-person events, art activations, and non-traditional partnerships
- Regular opportunities for residents to connect with one another and the surrounding community members who live nearby and include them in processes to promote civic trust and strengthen a sense of community</t>
    </r>
  </si>
  <si>
    <t>Description</t>
  </si>
  <si>
    <t>Design Category</t>
  </si>
  <si>
    <t>#</t>
  </si>
  <si>
    <t>Sub Category</t>
  </si>
  <si>
    <t>Max Possible</t>
  </si>
  <si>
    <t>Self Certification</t>
  </si>
  <si>
    <t>Essential Elements</t>
  </si>
  <si>
    <t xml:space="preserve"> Certified</t>
  </si>
  <si>
    <t>Silver Certified</t>
  </si>
  <si>
    <t>Gold Certified</t>
  </si>
  <si>
    <t>Platinum Certified</t>
  </si>
  <si>
    <t>1 - Design Process</t>
  </si>
  <si>
    <t>Design Process - General</t>
  </si>
  <si>
    <t>Total Design Process</t>
  </si>
  <si>
    <t>2 - Site</t>
  </si>
  <si>
    <t xml:space="preserve">Site - Neighborhood </t>
  </si>
  <si>
    <t xml:space="preserve">Site - Overall Design </t>
  </si>
  <si>
    <t xml:space="preserve">Site - Building Approach and Entry </t>
  </si>
  <si>
    <t xml:space="preserve">Site - Vehicles </t>
  </si>
  <si>
    <t xml:space="preserve">Site - Bikes </t>
  </si>
  <si>
    <t>2.10.</t>
  </si>
  <si>
    <t xml:space="preserve">Site - Gates and Exterior Doors </t>
  </si>
  <si>
    <t xml:space="preserve">Total Site </t>
  </si>
  <si>
    <t xml:space="preserve">3 - Building Components </t>
  </si>
  <si>
    <t xml:space="preserve">Building Components - Overall Design </t>
  </si>
  <si>
    <t xml:space="preserve">Building Components - Acoustics </t>
  </si>
  <si>
    <t>Building Components - Air Quality/HVAC</t>
  </si>
  <si>
    <t xml:space="preserve">Building Components - Artificial Lighting </t>
  </si>
  <si>
    <t xml:space="preserve">Building Components - Natural Lighting </t>
  </si>
  <si>
    <t xml:space="preserve">Building Components - FF&amp;E </t>
  </si>
  <si>
    <t xml:space="preserve">Building Components - Wayfinding </t>
  </si>
  <si>
    <t xml:space="preserve">Total Building Components </t>
  </si>
  <si>
    <t>4 - Interior Spaces</t>
  </si>
  <si>
    <t xml:space="preserve">Interior Spaces - Overall Design </t>
  </si>
  <si>
    <t xml:space="preserve">Interior Spaces - Trash &amp; Recycling </t>
  </si>
  <si>
    <t>Total Interior Spaces</t>
  </si>
  <si>
    <t>5 - Dwelling Units</t>
  </si>
  <si>
    <t xml:space="preserve">Dwelling Units - Overall Design </t>
  </si>
  <si>
    <t>Total Dwelling Units</t>
  </si>
  <si>
    <t xml:space="preserve">Operations guidelines, building staffing, on-site services, and resident experiences. Services that create connections between residents and the community that feel natural to the resident and are centered on the resident’s housing goals. </t>
  </si>
  <si>
    <t xml:space="preserve"> 6- Operations and Amenities</t>
  </si>
  <si>
    <t>Operations and Amenities - General</t>
  </si>
  <si>
    <t>Operations and Amenities - Staffing</t>
  </si>
  <si>
    <t>Operations and Amenities - Leasing</t>
  </si>
  <si>
    <t>Operations and Amenities - Services</t>
  </si>
  <si>
    <t xml:space="preserve">Operations and Amenities - Programming </t>
  </si>
  <si>
    <t xml:space="preserve">Total Operations &amp; Amenities </t>
  </si>
  <si>
    <t>Total Score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</si>
</sst>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
    <numFmt numFmtId="165" formatCode="*@"/>
  </numFmts>
  <fonts count="52">
    <font>
      <sz val="10.0"/>
      <color rgb="FF000000"/>
      <name val="Arial"/>
      <scheme val="minor"/>
    </font>
    <font>
      <sz val="10.0"/>
      <color rgb="FF000000"/>
      <name val="Arial"/>
    </font>
    <font>
      <b/>
      <sz val="24.0"/>
      <color rgb="FF000000"/>
      <name val="Arial"/>
    </font>
    <font>
      <sz val="14.0"/>
      <color rgb="FF000000"/>
      <name val="Arial"/>
    </font>
    <font>
      <sz val="14.0"/>
      <color rgb="FF000000"/>
      <name val="Helvetica Neue"/>
    </font>
    <font>
      <b/>
      <sz val="14.0"/>
      <color theme="1"/>
      <name val="Arial"/>
    </font>
    <font>
      <sz val="10.0"/>
      <color theme="1"/>
      <name val="Arial"/>
    </font>
    <font>
      <b/>
      <u/>
      <sz val="14.0"/>
      <color theme="10"/>
      <name val="Arial"/>
    </font>
    <font>
      <b/>
      <u/>
      <sz val="14.0"/>
      <color theme="10"/>
      <name val="Arial"/>
    </font>
    <font>
      <b/>
      <u/>
      <sz val="14.0"/>
      <color theme="10"/>
      <name val="Arial"/>
    </font>
    <font>
      <b/>
      <u/>
      <sz val="14.0"/>
      <color theme="10"/>
      <name val="Arial"/>
    </font>
    <font>
      <b/>
      <u/>
      <sz val="14.0"/>
      <color theme="10"/>
      <name val="Arial"/>
    </font>
    <font>
      <b/>
      <sz val="14.0"/>
      <color rgb="FF000000"/>
      <name val="Arial"/>
    </font>
    <font>
      <b/>
      <u/>
      <sz val="14.0"/>
      <color theme="10"/>
      <name val="Arial"/>
    </font>
    <font>
      <b/>
      <u/>
      <sz val="14.0"/>
      <color theme="10"/>
      <name val="Arial"/>
    </font>
    <font>
      <b/>
      <u/>
      <sz val="14.0"/>
      <color theme="10"/>
      <name val="Arial"/>
    </font>
    <font>
      <b/>
      <sz val="12.0"/>
      <color rgb="FF000000"/>
      <name val="Arial"/>
    </font>
    <font>
      <b/>
      <sz val="12.0"/>
      <color rgb="FFFEFEFE"/>
      <name val="Arial"/>
    </font>
    <font/>
    <font>
      <b/>
      <sz val="12.0"/>
      <color theme="1"/>
      <name val="Arial"/>
    </font>
    <font>
      <sz val="12.0"/>
      <color rgb="FFFEFEFE"/>
      <name val="Arial"/>
    </font>
    <font>
      <sz val="12.0"/>
      <color rgb="FF000000"/>
      <name val="Arial"/>
    </font>
    <font>
      <sz val="12.0"/>
      <color rgb="FFFF0000"/>
      <name val="Arial"/>
    </font>
    <font>
      <sz val="12.0"/>
      <color theme="1"/>
      <name val="Arial"/>
    </font>
    <font>
      <sz val="12.0"/>
      <color rgb="FF000000"/>
      <name val="Helvetica Neue"/>
    </font>
    <font>
      <sz val="12.0"/>
      <color theme="1"/>
      <name val="Helvetica Neue"/>
    </font>
    <font>
      <sz val="12.0"/>
      <color rgb="FF191C1F"/>
      <name val="Helvetica Neue"/>
    </font>
    <font>
      <sz val="12.0"/>
      <color rgb="FF0000FF"/>
      <name val="Helvetica Neue"/>
    </font>
    <font>
      <b/>
      <sz val="12.0"/>
      <color rgb="FF000000"/>
      <name val="Helvetica Neue"/>
    </font>
    <font>
      <sz val="12.0"/>
      <color rgb="FFFF00FF"/>
      <name val="Helvetica Neue"/>
    </font>
    <font>
      <sz val="10.0"/>
      <color rgb="FF000000"/>
      <name val="Helvetica Neue"/>
    </font>
    <font>
      <b/>
      <u/>
      <sz val="12.0"/>
      <color rgb="FF000000"/>
      <name val="Arial"/>
    </font>
    <font>
      <b/>
      <u/>
      <sz val="12.0"/>
      <color rgb="FF000000"/>
      <name val="Arial"/>
    </font>
    <font>
      <sz val="12.0"/>
      <color rgb="FFB1D5FF"/>
      <name val="Arial"/>
    </font>
    <font>
      <b/>
      <u/>
      <sz val="12.0"/>
      <color rgb="FF000000"/>
      <name val="Arial"/>
    </font>
    <font>
      <b/>
      <u/>
      <sz val="12.0"/>
      <color theme="1"/>
      <name val="Arial"/>
    </font>
    <font>
      <sz val="12.0"/>
      <color rgb="FF191C1F"/>
      <name val="Arial"/>
    </font>
    <font>
      <sz val="12.0"/>
      <color rgb="FF0000FF"/>
      <name val="Arial"/>
    </font>
    <font>
      <b/>
      <u/>
      <sz val="12.0"/>
      <color rgb="FF000000"/>
      <name val="Arial"/>
    </font>
    <font>
      <b/>
      <u/>
      <sz val="12.0"/>
      <color rgb="FF000000"/>
      <name val="Arial"/>
    </font>
    <font>
      <b/>
      <u/>
      <sz val="12.0"/>
      <color rgb="FF000000"/>
      <name val="Arial"/>
    </font>
    <font>
      <b/>
      <u/>
      <sz val="12.0"/>
      <color rgb="FF000000"/>
      <name val="Arial"/>
    </font>
    <font>
      <b/>
      <u/>
      <sz val="12.0"/>
      <color rgb="FF000000"/>
      <name val="Arial"/>
    </font>
    <font>
      <b/>
      <u/>
      <sz val="12.0"/>
      <color rgb="FF000000"/>
      <name val="Arial"/>
    </font>
    <font>
      <b/>
      <u/>
      <sz val="12.0"/>
      <color rgb="FF000000"/>
      <name val="Arial"/>
    </font>
    <font>
      <sz val="12.0"/>
      <color rgb="FFFF00FF"/>
      <name val="Arial"/>
    </font>
    <font>
      <b/>
      <sz val="16.0"/>
      <color theme="1"/>
      <name val="Arial"/>
    </font>
    <font>
      <b/>
      <sz val="16.0"/>
      <color rgb="FF000000"/>
      <name val="Arial"/>
    </font>
    <font>
      <sz val="16.0"/>
      <color rgb="FF000000"/>
      <name val="Arial"/>
    </font>
    <font>
      <sz val="16.0"/>
      <color theme="1"/>
      <name val="Arial"/>
    </font>
    <font>
      <b/>
      <sz val="20.0"/>
      <color rgb="FF000000"/>
      <name val="Arial"/>
    </font>
    <font>
      <sz val="20.0"/>
      <color rgb="FF000000"/>
      <name val="Arial"/>
    </font>
  </fonts>
  <fills count="18">
    <fill>
      <patternFill patternType="none"/>
    </fill>
    <fill>
      <patternFill patternType="lightGray"/>
    </fill>
    <fill>
      <patternFill patternType="solid">
        <fgColor rgb="FFB1D5FF"/>
        <bgColor rgb="FFB1D5FF"/>
      </patternFill>
    </fill>
    <fill>
      <patternFill patternType="solid">
        <fgColor rgb="FFFD9B79"/>
        <bgColor rgb="FFFD9B79"/>
      </patternFill>
    </fill>
    <fill>
      <patternFill patternType="solid">
        <fgColor rgb="FFFC5737"/>
        <bgColor rgb="FFFC5737"/>
      </patternFill>
    </fill>
    <fill>
      <patternFill patternType="solid">
        <fgColor rgb="FFE89F5F"/>
        <bgColor rgb="FFE89F5F"/>
      </patternFill>
    </fill>
    <fill>
      <patternFill patternType="solid">
        <fgColor rgb="FFB85E44"/>
        <bgColor rgb="FFB85E44"/>
      </patternFill>
    </fill>
    <fill>
      <patternFill patternType="solid">
        <fgColor rgb="FFBB635C"/>
        <bgColor rgb="FFBB635C"/>
      </patternFill>
    </fill>
    <fill>
      <patternFill patternType="solid">
        <fgColor rgb="FFB7B7B7"/>
        <bgColor rgb="FFB7B7B7"/>
      </patternFill>
    </fill>
    <fill>
      <patternFill patternType="solid">
        <fgColor rgb="FF434343"/>
        <bgColor rgb="FF434343"/>
      </patternFill>
    </fill>
    <fill>
      <patternFill patternType="solid">
        <fgColor rgb="FF7F7F7F"/>
        <bgColor rgb="FF7F7F7F"/>
      </patternFill>
    </fill>
    <fill>
      <patternFill patternType="solid">
        <fgColor theme="0"/>
        <bgColor theme="0"/>
      </patternFill>
    </fill>
    <fill>
      <patternFill patternType="solid">
        <fgColor rgb="FFFFFFFF"/>
        <bgColor rgb="FFFFFFFF"/>
      </patternFill>
    </fill>
    <fill>
      <patternFill patternType="solid">
        <fgColor rgb="FFBFBFBF"/>
        <bgColor rgb="FFBFBFBF"/>
      </patternFill>
    </fill>
    <fill>
      <patternFill patternType="solid">
        <fgColor rgb="FFD8D8D8"/>
        <bgColor rgb="FFD8D8D8"/>
      </patternFill>
    </fill>
    <fill>
      <patternFill patternType="solid">
        <fgColor rgb="FFA5A5A5"/>
        <bgColor rgb="FFA5A5A5"/>
      </patternFill>
    </fill>
    <fill>
      <patternFill patternType="solid">
        <fgColor rgb="FFBC8D03"/>
        <bgColor rgb="FFBC8D03"/>
      </patternFill>
    </fill>
    <fill>
      <patternFill patternType="solid">
        <fgColor rgb="FFF2F2F2"/>
        <bgColor rgb="FFF2F2F2"/>
      </patternFill>
    </fill>
  </fills>
  <borders count="61">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top style="medium">
        <color rgb="FF000000"/>
      </top>
    </border>
    <border>
      <right style="medium">
        <color rgb="FF000000"/>
      </right>
      <top style="medium">
        <color rgb="FF000000"/>
      </top>
    </border>
    <border>
      <left style="medium">
        <color rgb="FF000000"/>
      </left>
    </border>
    <border>
      <left/>
      <right style="medium">
        <color rgb="FF000000"/>
      </right>
      <top/>
      <bottom/>
    </border>
    <border>
      <left style="medium">
        <color rgb="FF000000"/>
      </left>
      <bottom style="medium">
        <color rgb="FF000000"/>
      </bottom>
    </border>
    <border>
      <left/>
      <right style="medium">
        <color rgb="FF000000"/>
      </right>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border>
    <border>
      <left/>
      <right/>
      <top style="medium">
        <color rgb="FF000000"/>
      </top>
      <bottom/>
    </border>
    <border>
      <left/>
      <top/>
      <bottom/>
    </border>
    <border>
      <top/>
      <bottom/>
    </border>
    <border>
      <right/>
      <top/>
      <bottom/>
    </border>
    <border>
      <left style="medium">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style="thin">
        <color rgb="FF000000"/>
      </bottom>
    </border>
    <border>
      <left/>
      <right/>
      <top/>
      <bottom/>
    </border>
    <border>
      <top style="thin">
        <color rgb="FF000000"/>
      </top>
    </border>
    <border>
      <right style="thin">
        <color rgb="FF000000"/>
      </right>
      <top style="thin">
        <color rgb="FF000000"/>
      </top>
    </border>
    <border>
      <left style="thin">
        <color rgb="FF000000"/>
      </left>
      <top style="thin">
        <color rgb="FF000000"/>
      </top>
    </border>
    <border>
      <left style="thin">
        <color rgb="FF000000"/>
      </left>
      <top style="thin">
        <color rgb="FF000000"/>
      </top>
      <bottom style="thin">
        <color rgb="FF000000"/>
      </bottom>
    </border>
    <border>
      <bottom style="thin">
        <color rgb="FF000000"/>
      </bottom>
    </border>
    <border>
      <right style="thin">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right style="thin">
        <color rgb="FF000000"/>
      </right>
      <top style="thin">
        <color rgb="FF000000"/>
      </top>
      <bottom/>
    </border>
    <border>
      <left style="thin">
        <color rgb="FF000000"/>
      </left>
      <right/>
      <top style="thin">
        <color rgb="FF000000"/>
      </top>
      <bottom/>
    </border>
    <border>
      <left/>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border>
    <border>
      <left/>
      <right style="thin">
        <color rgb="FF000000"/>
      </right>
      <top/>
      <bottom/>
    </border>
    <border>
      <left style="thin">
        <color rgb="FF000000"/>
      </left>
      <right/>
      <top/>
      <bottom/>
    </border>
    <border>
      <left style="thin">
        <color rgb="FF000000"/>
      </left>
      <right style="thin">
        <color rgb="FF000000"/>
      </right>
      <top style="thin">
        <color rgb="FF000000"/>
      </top>
    </border>
    <border>
      <top style="medium">
        <color rgb="FF000000"/>
      </top>
    </border>
    <border>
      <left/>
      <right style="medium">
        <color rgb="FF000000"/>
      </right>
      <top style="medium">
        <color rgb="FF000000"/>
      </top>
      <bottom/>
    </border>
    <border>
      <left style="thin">
        <color theme="0"/>
      </left>
      <right style="thin">
        <color theme="0"/>
      </right>
      <top style="thin">
        <color theme="0"/>
      </top>
    </border>
    <border>
      <left style="thin">
        <color theme="0"/>
      </left>
      <right style="thin">
        <color theme="0"/>
      </right>
      <top style="thin">
        <color theme="0"/>
      </top>
      <bottom style="thin">
        <color theme="0"/>
      </bottom>
    </border>
    <border>
      <left style="thin">
        <color theme="0"/>
      </left>
      <right/>
      <top style="thin">
        <color theme="0"/>
      </top>
      <bottom style="thin">
        <color theme="0"/>
      </bottom>
    </border>
    <border>
      <left style="medium">
        <color rgb="FF000000"/>
      </left>
      <right/>
      <top/>
      <bottom/>
    </border>
    <border>
      <left style="thin">
        <color theme="0"/>
      </left>
      <right style="thin">
        <color theme="0"/>
      </right>
    </border>
    <border>
      <left style="thin">
        <color theme="0"/>
      </left>
      <right/>
      <top style="thin">
        <color theme="0"/>
      </top>
      <bottom/>
    </border>
    <border>
      <left style="thin">
        <color theme="0"/>
      </left>
      <right style="thin">
        <color theme="0"/>
      </right>
      <bottom style="thin">
        <color theme="0"/>
      </bottom>
    </border>
    <border>
      <left style="medium">
        <color rgb="FF000000"/>
      </left>
      <right/>
      <top style="medium">
        <color rgb="FF000000"/>
      </top>
      <bottom style="medium">
        <color rgb="FF000000"/>
      </bottom>
    </border>
    <border>
      <left style="thin">
        <color theme="0"/>
      </left>
      <right/>
      <top/>
      <bottom style="thin">
        <color theme="0"/>
      </bottom>
    </border>
    <border>
      <left style="thin">
        <color theme="0"/>
      </left>
      <top style="thin">
        <color theme="0"/>
      </top>
      <bottom style="thin">
        <color theme="0"/>
      </bottom>
    </border>
    <border>
      <right style="thin">
        <color theme="0"/>
      </right>
      <top style="thin">
        <color theme="0"/>
      </top>
      <bottom style="thin">
        <color theme="0"/>
      </bottom>
    </border>
    <border>
      <left style="thin">
        <color theme="0"/>
      </left>
      <right style="thin">
        <color theme="0"/>
      </right>
      <top style="thin">
        <color theme="0"/>
      </top>
      <bottom/>
    </border>
    <border>
      <left style="medium">
        <color rgb="FF000000"/>
      </left>
      <right/>
      <top style="medium">
        <color rgb="FF000000"/>
      </top>
    </border>
    <border>
      <left/>
      <top style="medium">
        <color rgb="FF000000"/>
      </top>
      <bottom style="medium">
        <color rgb="FF000000"/>
      </bottom>
    </border>
    <border>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s>
  <cellStyleXfs count="1">
    <xf borderId="0" fillId="0" fontId="0" numFmtId="0" applyAlignment="1" applyFont="1"/>
  </cellStyleXfs>
  <cellXfs count="474">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xf>
    <xf borderId="0" fillId="0" fontId="3" numFmtId="0" xfId="0" applyAlignment="1" applyFont="1">
      <alignment horizontal="left"/>
    </xf>
    <xf borderId="0" fillId="0" fontId="4" numFmtId="0" xfId="0" applyAlignment="1" applyFont="1">
      <alignment horizontal="left"/>
    </xf>
    <xf borderId="0" fillId="0" fontId="3" numFmtId="0" xfId="0" applyAlignment="1" applyFont="1">
      <alignment horizontal="left" shrinkToFit="0" vertical="center" wrapText="1"/>
    </xf>
    <xf borderId="0" fillId="0" fontId="3" numFmtId="0" xfId="0" applyAlignment="1" applyFont="1">
      <alignment horizontal="left" shrinkToFit="0" wrapText="1"/>
    </xf>
    <xf borderId="0" fillId="0" fontId="5" numFmtId="0" xfId="0" applyAlignment="1" applyFont="1">
      <alignment horizontal="left" vertical="center"/>
    </xf>
    <xf borderId="1" fillId="0" fontId="5" numFmtId="0" xfId="0" applyAlignment="1" applyBorder="1" applyFont="1">
      <alignment readingOrder="0" shrinkToFit="0" vertical="center" wrapText="1"/>
    </xf>
    <xf borderId="0" fillId="0" fontId="6" numFmtId="0" xfId="0" applyAlignment="1" applyFont="1">
      <alignment shrinkToFit="0" wrapText="1"/>
    </xf>
    <xf borderId="2" fillId="0" fontId="7" numFmtId="0" xfId="0" applyAlignment="1" applyBorder="1" applyFont="1">
      <alignment shrinkToFit="0" vertical="top" wrapText="1"/>
    </xf>
    <xf borderId="0" fillId="0" fontId="8" numFmtId="0" xfId="0" applyAlignment="1" applyFont="1">
      <alignment shrinkToFit="0" vertical="top" wrapText="1"/>
    </xf>
    <xf borderId="0" fillId="0" fontId="5" numFmtId="0" xfId="0" applyAlignment="1" applyFont="1">
      <alignment horizontal="left" shrinkToFit="0" vertical="center" wrapText="1"/>
    </xf>
    <xf borderId="3" fillId="0" fontId="5" numFmtId="0" xfId="0" applyAlignment="1" applyBorder="1" applyFont="1">
      <alignment horizontal="center" shrinkToFit="0" vertical="top" wrapText="1"/>
    </xf>
    <xf borderId="4" fillId="0" fontId="5" numFmtId="0" xfId="0" applyAlignment="1" applyBorder="1" applyFont="1">
      <alignment horizontal="left" vertical="center"/>
    </xf>
    <xf borderId="5" fillId="0" fontId="9" numFmtId="49" xfId="0" applyAlignment="1" applyBorder="1" applyFont="1" applyNumberFormat="1">
      <alignment horizontal="center" shrinkToFit="0" vertical="center" wrapText="1"/>
    </xf>
    <xf borderId="6" fillId="2" fontId="3" numFmtId="49" xfId="0" applyAlignment="1" applyBorder="1" applyFill="1" applyFont="1" applyNumberFormat="1">
      <alignment shrinkToFit="0" vertical="center" wrapText="1"/>
    </xf>
    <xf borderId="6" fillId="3" fontId="3" numFmtId="49" xfId="0" applyAlignment="1" applyBorder="1" applyFill="1" applyFont="1" applyNumberFormat="1">
      <alignment shrinkToFit="0" vertical="center" wrapText="1"/>
    </xf>
    <xf borderId="5" fillId="0" fontId="10" numFmtId="0" xfId="0" applyAlignment="1" applyBorder="1" applyFont="1">
      <alignment horizontal="center" shrinkToFit="0" vertical="center" wrapText="1"/>
    </xf>
    <xf borderId="6" fillId="4" fontId="3" numFmtId="0" xfId="0" applyAlignment="1" applyBorder="1" applyFill="1" applyFont="1">
      <alignment shrinkToFit="0" vertical="center" wrapText="1"/>
    </xf>
    <xf borderId="6" fillId="5" fontId="3" numFmtId="49" xfId="0" applyAlignment="1" applyBorder="1" applyFill="1" applyFont="1" applyNumberFormat="1">
      <alignment shrinkToFit="0" vertical="center" wrapText="1"/>
    </xf>
    <xf borderId="6" fillId="6" fontId="3" numFmtId="49" xfId="0" applyAlignment="1" applyBorder="1" applyFill="1" applyFont="1" applyNumberFormat="1">
      <alignment shrinkToFit="0" vertical="center" wrapText="1"/>
    </xf>
    <xf borderId="7" fillId="0" fontId="11" numFmtId="49" xfId="0" applyAlignment="1" applyBorder="1" applyFont="1" applyNumberFormat="1">
      <alignment horizontal="center" shrinkToFit="0" vertical="center" wrapText="1"/>
    </xf>
    <xf borderId="8" fillId="7" fontId="3" numFmtId="49" xfId="0" applyAlignment="1" applyBorder="1" applyFill="1" applyFont="1" applyNumberFormat="1">
      <alignment shrinkToFit="0" vertical="center" wrapText="1"/>
    </xf>
    <xf borderId="0" fillId="0" fontId="12" numFmtId="0" xfId="0" applyAlignment="1" applyFont="1">
      <alignment horizontal="left"/>
    </xf>
    <xf borderId="9" fillId="0" fontId="13" numFmtId="0" xfId="0" applyAlignment="1" applyBorder="1" applyFont="1">
      <alignment horizontal="center" vertical="center"/>
    </xf>
    <xf borderId="0" fillId="0" fontId="14" numFmtId="0" xfId="0" applyFont="1"/>
    <xf borderId="0" fillId="0" fontId="15" numFmtId="0" xfId="0" applyAlignment="1" applyFont="1">
      <alignment vertical="top"/>
    </xf>
    <xf borderId="0" fillId="0" fontId="4" numFmtId="0" xfId="0" applyAlignment="1" applyFont="1">
      <alignment horizontal="left" vertical="top"/>
    </xf>
    <xf borderId="10" fillId="8" fontId="16" numFmtId="49" xfId="0" applyAlignment="1" applyBorder="1" applyFill="1" applyFont="1" applyNumberFormat="1">
      <alignment horizontal="center" vertical="center"/>
    </xf>
    <xf borderId="11" fillId="8" fontId="16" numFmtId="49" xfId="0" applyAlignment="1" applyBorder="1" applyFont="1" applyNumberFormat="1">
      <alignment horizontal="center" shrinkToFit="0" vertical="center" wrapText="1"/>
    </xf>
    <xf borderId="11" fillId="8" fontId="16" numFmtId="49" xfId="0" applyAlignment="1" applyBorder="1" applyFont="1" applyNumberFormat="1">
      <alignment horizontal="center" vertical="center"/>
    </xf>
    <xf borderId="12" fillId="9" fontId="17" numFmtId="49" xfId="0" applyAlignment="1" applyBorder="1" applyFill="1" applyFont="1" applyNumberFormat="1">
      <alignment horizontal="center" shrinkToFit="0" vertical="center" wrapText="1"/>
    </xf>
    <xf borderId="13" fillId="0" fontId="18" numFmtId="0" xfId="0" applyBorder="1" applyFont="1"/>
    <xf borderId="14" fillId="0" fontId="18" numFmtId="0" xfId="0" applyBorder="1" applyFont="1"/>
    <xf borderId="12" fillId="10" fontId="19" numFmtId="49" xfId="0" applyAlignment="1" applyBorder="1" applyFill="1" applyFont="1" applyNumberFormat="1">
      <alignment horizontal="center" shrinkToFit="0" vertical="center" wrapText="1"/>
    </xf>
    <xf borderId="15" fillId="8" fontId="16" numFmtId="49" xfId="0" applyAlignment="1" applyBorder="1" applyFont="1" applyNumberFormat="1">
      <alignment horizontal="center" shrinkToFit="0" vertical="center" wrapText="1"/>
    </xf>
    <xf borderId="16" fillId="8" fontId="16" numFmtId="49" xfId="0" applyAlignment="1" applyBorder="1" applyFont="1" applyNumberFormat="1">
      <alignment horizontal="center" shrinkToFit="0" vertical="center" wrapText="1"/>
    </xf>
    <xf borderId="17" fillId="8" fontId="16" numFmtId="49" xfId="0" applyAlignment="1" applyBorder="1" applyFont="1" applyNumberFormat="1">
      <alignment horizontal="center" shrinkToFit="0" vertical="center" wrapText="1"/>
    </xf>
    <xf borderId="18" fillId="8" fontId="16" numFmtId="49" xfId="0" applyAlignment="1" applyBorder="1" applyFont="1" applyNumberFormat="1">
      <alignment horizontal="center" shrinkToFit="0" vertical="center" wrapText="1"/>
    </xf>
    <xf borderId="17" fillId="9" fontId="20" numFmtId="49" xfId="0" applyAlignment="1" applyBorder="1" applyFont="1" applyNumberFormat="1">
      <alignment horizontal="center" shrinkToFit="0" vertical="center" wrapText="1"/>
    </xf>
    <xf borderId="18" fillId="9" fontId="20" numFmtId="49" xfId="0" applyAlignment="1" applyBorder="1" applyFont="1" applyNumberFormat="1">
      <alignment horizontal="center" shrinkToFit="0" vertical="center" wrapText="1"/>
    </xf>
    <xf borderId="17" fillId="10" fontId="19" numFmtId="49" xfId="0" applyAlignment="1" applyBorder="1" applyFont="1" applyNumberFormat="1">
      <alignment horizontal="center" shrinkToFit="0" vertical="center" wrapText="1"/>
    </xf>
    <xf borderId="0" fillId="0" fontId="1" numFmtId="0" xfId="0" applyAlignment="1" applyFont="1">
      <alignment shrinkToFit="0" wrapText="1"/>
    </xf>
    <xf borderId="15" fillId="2" fontId="21" numFmtId="49" xfId="0" applyAlignment="1" applyBorder="1" applyFont="1" applyNumberFormat="1">
      <alignment horizontal="center" vertical="center"/>
    </xf>
    <xf borderId="16" fillId="2" fontId="21" numFmtId="49" xfId="0" applyAlignment="1" applyBorder="1" applyFont="1" applyNumberFormat="1">
      <alignment horizontal="center" shrinkToFit="0" vertical="center" wrapText="1"/>
    </xf>
    <xf borderId="17" fillId="2" fontId="21" numFmtId="49" xfId="0" applyAlignment="1" applyBorder="1" applyFont="1" applyNumberFormat="1">
      <alignment horizontal="center" shrinkToFit="0" vertical="center" wrapText="1"/>
    </xf>
    <xf borderId="16" fillId="2" fontId="21" numFmtId="49" xfId="0" applyAlignment="1" applyBorder="1" applyFont="1" applyNumberFormat="1">
      <alignment horizontal="left" shrinkToFit="0" vertical="center" wrapText="1"/>
    </xf>
    <xf borderId="19" fillId="0" fontId="21" numFmtId="0" xfId="0" applyAlignment="1" applyBorder="1" applyFont="1">
      <alignment shrinkToFit="0" vertical="center" wrapText="1"/>
    </xf>
    <xf borderId="20" fillId="0" fontId="21" numFmtId="0" xfId="0" applyAlignment="1" applyBorder="1" applyFont="1">
      <alignment shrinkToFit="0" vertical="top" wrapText="1"/>
    </xf>
    <xf borderId="19" fillId="0" fontId="21" numFmtId="0" xfId="0" applyAlignment="1" applyBorder="1" applyFont="1">
      <alignment horizontal="center" shrinkToFit="0" vertical="center" wrapText="1"/>
    </xf>
    <xf borderId="20" fillId="0" fontId="21"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20" fillId="0" fontId="22" numFmtId="0" xfId="0" applyAlignment="1" applyBorder="1" applyFont="1">
      <alignment horizontal="center" shrinkToFit="0" vertical="center" wrapText="1"/>
    </xf>
    <xf borderId="16" fillId="2" fontId="23" numFmtId="49" xfId="0" applyAlignment="1" applyBorder="1" applyFont="1" applyNumberFormat="1">
      <alignment horizontal="left" shrinkToFit="0" vertical="center" wrapText="1"/>
    </xf>
    <xf borderId="20" fillId="0" fontId="23" numFmtId="0" xfId="0" applyAlignment="1" applyBorder="1" applyFont="1">
      <alignment shrinkToFit="0" vertical="top" wrapText="1"/>
    </xf>
    <xf borderId="15" fillId="3" fontId="24" numFmtId="49" xfId="0" applyAlignment="1" applyBorder="1" applyFont="1" applyNumberFormat="1">
      <alignment horizontal="center" vertical="center"/>
    </xf>
    <xf borderId="16" fillId="3" fontId="24" numFmtId="49" xfId="0" applyAlignment="1" applyBorder="1" applyFont="1" applyNumberFormat="1">
      <alignment horizontal="center" shrinkToFit="0" vertical="center" wrapText="1"/>
    </xf>
    <xf borderId="17" fillId="3" fontId="24" numFmtId="49" xfId="0" applyAlignment="1" applyBorder="1" applyFont="1" applyNumberFormat="1">
      <alignment horizontal="center" shrinkToFit="0" vertical="center" wrapText="1"/>
    </xf>
    <xf borderId="16" fillId="3" fontId="24" numFmtId="49" xfId="0" applyAlignment="1" applyBorder="1" applyFont="1" applyNumberFormat="1">
      <alignment horizontal="left" shrinkToFit="0" vertical="center" wrapText="1"/>
    </xf>
    <xf borderId="19" fillId="0" fontId="24" numFmtId="0" xfId="0" applyAlignment="1" applyBorder="1" applyFont="1">
      <alignment shrinkToFit="0" vertical="center" wrapText="1"/>
    </xf>
    <xf borderId="20" fillId="0" fontId="24" numFmtId="0" xfId="0" applyAlignment="1" applyBorder="1" applyFont="1">
      <alignment shrinkToFit="0" vertical="top" wrapText="1"/>
    </xf>
    <xf borderId="19" fillId="0" fontId="24" numFmtId="0" xfId="0" applyAlignment="1" applyBorder="1" applyFont="1">
      <alignment horizontal="center" shrinkToFit="0" vertical="center" wrapText="1"/>
    </xf>
    <xf borderId="20" fillId="0" fontId="24" numFmtId="0" xfId="0" applyAlignment="1" applyBorder="1" applyFont="1">
      <alignment horizontal="center" shrinkToFit="0" vertical="center" wrapText="1"/>
    </xf>
    <xf borderId="19" fillId="0" fontId="25" numFmtId="0" xfId="0" applyAlignment="1" applyBorder="1" applyFont="1">
      <alignment horizontal="center" shrinkToFit="0" vertical="center" wrapText="1"/>
    </xf>
    <xf borderId="20" fillId="0" fontId="25" numFmtId="0" xfId="0" applyAlignment="1" applyBorder="1" applyFont="1">
      <alignment horizontal="center" shrinkToFit="0" vertical="center" wrapText="1"/>
    </xf>
    <xf borderId="20" fillId="0" fontId="26" numFmtId="0" xfId="0" applyAlignment="1" applyBorder="1" applyFont="1">
      <alignment shrinkToFit="0" vertical="top" wrapText="1"/>
    </xf>
    <xf borderId="17" fillId="3" fontId="24" numFmtId="0" xfId="0" applyAlignment="1" applyBorder="1" applyFont="1">
      <alignment horizontal="center" shrinkToFit="0" vertical="center" wrapText="1"/>
    </xf>
    <xf borderId="16" fillId="3" fontId="24" numFmtId="0" xfId="0" applyAlignment="1" applyBorder="1" applyFont="1">
      <alignment horizontal="left" shrinkToFit="0" vertical="center" wrapText="1"/>
    </xf>
    <xf borderId="17" fillId="11" fontId="24" numFmtId="0" xfId="0" applyAlignment="1" applyBorder="1" applyFill="1" applyFont="1">
      <alignment shrinkToFit="0" vertical="center" wrapText="1"/>
    </xf>
    <xf borderId="20" fillId="0" fontId="24" numFmtId="0" xfId="0" applyAlignment="1" applyBorder="1" applyFont="1">
      <alignment horizontal="left" shrinkToFit="0" vertical="center" wrapText="1"/>
    </xf>
    <xf borderId="20" fillId="0" fontId="24" numFmtId="49" xfId="0" applyAlignment="1" applyBorder="1" applyFont="1" applyNumberFormat="1">
      <alignment horizontal="center" shrinkToFit="0" vertical="center" wrapText="1"/>
    </xf>
    <xf borderId="19" fillId="0" fontId="24" numFmtId="49" xfId="0" applyAlignment="1" applyBorder="1" applyFont="1" applyNumberFormat="1">
      <alignment horizontal="center" shrinkToFit="0" vertical="center" wrapText="1"/>
    </xf>
    <xf borderId="20" fillId="0" fontId="24" numFmtId="0" xfId="0" applyAlignment="1" applyBorder="1" applyFont="1">
      <alignment shrinkToFit="0" wrapText="1"/>
    </xf>
    <xf borderId="21" fillId="12" fontId="24" numFmtId="0" xfId="0" applyAlignment="1" applyBorder="1" applyFill="1" applyFont="1">
      <alignment horizontal="left" shrinkToFit="0" wrapText="1"/>
    </xf>
    <xf borderId="22" fillId="12" fontId="24" numFmtId="0" xfId="0" applyAlignment="1" applyBorder="1" applyFont="1">
      <alignment horizontal="left" shrinkToFit="0" wrapText="1"/>
    </xf>
    <xf borderId="20" fillId="0" fontId="24" numFmtId="0" xfId="0" applyAlignment="1" applyBorder="1" applyFont="1">
      <alignment horizontal="left" shrinkToFit="0" wrapText="1"/>
    </xf>
    <xf borderId="16" fillId="3" fontId="25" numFmtId="49" xfId="0" applyAlignment="1" applyBorder="1" applyFont="1" applyNumberFormat="1">
      <alignment shrinkToFit="0" wrapText="1"/>
    </xf>
    <xf borderId="19" fillId="0" fontId="24" numFmtId="0" xfId="0" applyAlignment="1" applyBorder="1" applyFont="1">
      <alignment shrinkToFit="0" wrapText="1"/>
    </xf>
    <xf borderId="19" fillId="0" fontId="24" numFmtId="0" xfId="0" applyAlignment="1" applyBorder="1" applyFont="1">
      <alignment horizontal="center" shrinkToFit="0" wrapText="1"/>
    </xf>
    <xf borderId="20" fillId="0" fontId="24" numFmtId="0" xfId="0" applyAlignment="1" applyBorder="1" applyFont="1">
      <alignment horizontal="center" shrinkToFit="0" wrapText="1"/>
    </xf>
    <xf borderId="19" fillId="0" fontId="24" numFmtId="0" xfId="0" applyAlignment="1" applyBorder="1" applyFont="1">
      <alignment horizontal="left" shrinkToFit="0" vertical="center" wrapText="1"/>
    </xf>
    <xf borderId="17" fillId="12" fontId="24" numFmtId="0" xfId="0" applyAlignment="1" applyBorder="1" applyFont="1">
      <alignment shrinkToFit="0" vertical="center" wrapText="1"/>
    </xf>
    <xf borderId="16" fillId="3" fontId="27" numFmtId="49" xfId="0" applyAlignment="1" applyBorder="1" applyFont="1" applyNumberFormat="1">
      <alignment horizontal="center" shrinkToFit="0" vertical="center" wrapText="1"/>
    </xf>
    <xf borderId="17" fillId="3" fontId="25" numFmtId="0" xfId="0" applyAlignment="1" applyBorder="1" applyFont="1">
      <alignment horizontal="center" shrinkToFit="0" vertical="center" wrapText="1"/>
    </xf>
    <xf borderId="16" fillId="3" fontId="25" numFmtId="0" xfId="0" applyAlignment="1" applyBorder="1" applyFont="1">
      <alignment horizontal="left" shrinkToFit="0" vertical="center" wrapText="1"/>
    </xf>
    <xf borderId="19" fillId="0" fontId="25" numFmtId="0" xfId="0" applyAlignment="1" applyBorder="1" applyFont="1">
      <alignment shrinkToFit="0" vertical="center" wrapText="1"/>
    </xf>
    <xf borderId="20" fillId="0" fontId="25" numFmtId="0" xfId="0" applyAlignment="1" applyBorder="1" applyFont="1">
      <alignment shrinkToFit="0" vertical="top" wrapText="1"/>
    </xf>
    <xf borderId="19" fillId="0" fontId="27" numFmtId="0" xfId="0" applyAlignment="1" applyBorder="1" applyFont="1">
      <alignment horizontal="center" shrinkToFit="0" vertical="center" wrapText="1"/>
    </xf>
    <xf borderId="15" fillId="4" fontId="24" numFmtId="49" xfId="0" applyAlignment="1" applyBorder="1" applyFont="1" applyNumberFormat="1">
      <alignment horizontal="center" vertical="center"/>
    </xf>
    <xf borderId="16" fillId="4" fontId="24" numFmtId="49" xfId="0" applyAlignment="1" applyBorder="1" applyFont="1" applyNumberFormat="1">
      <alignment horizontal="center" shrinkToFit="0" vertical="center" wrapText="1"/>
    </xf>
    <xf borderId="17" fillId="4" fontId="24" numFmtId="0" xfId="0" applyAlignment="1" applyBorder="1" applyFont="1">
      <alignment horizontal="center" shrinkToFit="0" vertical="center" wrapText="1"/>
    </xf>
    <xf borderId="16" fillId="4" fontId="24" numFmtId="0" xfId="0" applyAlignment="1" applyBorder="1" applyFont="1">
      <alignment horizontal="left" shrinkToFit="0" vertical="center" wrapText="1"/>
    </xf>
    <xf borderId="23" fillId="0" fontId="24" numFmtId="0" xfId="0" applyAlignment="1" applyBorder="1" applyFont="1">
      <alignment shrinkToFit="0" vertical="center" wrapText="1"/>
    </xf>
    <xf borderId="24" fillId="0" fontId="24" numFmtId="0" xfId="0" applyAlignment="1" applyBorder="1" applyFont="1">
      <alignment shrinkToFit="0" vertical="top" wrapText="1"/>
    </xf>
    <xf borderId="23" fillId="0" fontId="24" numFmtId="0" xfId="0" applyAlignment="1" applyBorder="1" applyFont="1">
      <alignment horizontal="center" shrinkToFit="0" vertical="center" wrapText="1"/>
    </xf>
    <xf borderId="24" fillId="0" fontId="24" numFmtId="0" xfId="0" applyAlignment="1" applyBorder="1" applyFont="1">
      <alignment horizontal="center" shrinkToFit="0" vertical="center" wrapText="1"/>
    </xf>
    <xf borderId="25" fillId="0" fontId="24" numFmtId="0" xfId="0" applyAlignment="1" applyBorder="1" applyFont="1">
      <alignment horizontal="center" shrinkToFit="0" vertical="center" wrapText="1"/>
    </xf>
    <xf borderId="26" fillId="0" fontId="24" numFmtId="0" xfId="0" applyAlignment="1" applyBorder="1" applyFont="1">
      <alignment horizontal="center" shrinkToFit="0" vertical="center" wrapText="1"/>
    </xf>
    <xf borderId="27" fillId="0" fontId="24" numFmtId="0" xfId="0" applyAlignment="1" applyBorder="1" applyFont="1">
      <alignment shrinkToFit="0" vertical="center" wrapText="1"/>
    </xf>
    <xf borderId="27" fillId="0" fontId="24" numFmtId="0" xfId="0" applyAlignment="1" applyBorder="1" applyFont="1">
      <alignment horizontal="center" shrinkToFit="0" vertical="center" wrapText="1"/>
    </xf>
    <xf borderId="28" fillId="0" fontId="24" numFmtId="0" xfId="0" applyAlignment="1" applyBorder="1" applyFont="1">
      <alignment shrinkToFit="0" vertical="top" wrapText="1"/>
    </xf>
    <xf borderId="28" fillId="0" fontId="24" numFmtId="0" xfId="0" applyAlignment="1" applyBorder="1" applyFont="1">
      <alignment horizontal="center" shrinkToFit="0" vertical="center" wrapText="1"/>
    </xf>
    <xf borderId="16" fillId="4" fontId="24" numFmtId="4" xfId="0" applyAlignment="1" applyBorder="1" applyFont="1" applyNumberFormat="1">
      <alignment horizontal="center" shrinkToFit="0" vertical="center" wrapText="1"/>
    </xf>
    <xf borderId="0" fillId="0" fontId="24" numFmtId="0" xfId="0" applyAlignment="1" applyFont="1">
      <alignment horizontal="center" shrinkToFit="0" vertical="center" wrapText="1"/>
    </xf>
    <xf borderId="29" fillId="4" fontId="24" numFmtId="49" xfId="0" applyAlignment="1" applyBorder="1" applyFont="1" applyNumberFormat="1">
      <alignment horizontal="center" vertical="center"/>
    </xf>
    <xf borderId="18" fillId="4" fontId="24" numFmtId="49" xfId="0" applyAlignment="1" applyBorder="1" applyFont="1" applyNumberFormat="1">
      <alignment horizontal="center" shrinkToFit="0" vertical="center" wrapText="1"/>
    </xf>
    <xf borderId="16" fillId="4" fontId="25" numFmtId="0" xfId="0" applyAlignment="1" applyBorder="1" applyFont="1">
      <alignment shrinkToFit="0" vertical="center" wrapText="1"/>
    </xf>
    <xf borderId="16" fillId="4" fontId="28" numFmtId="4" xfId="0" applyAlignment="1" applyBorder="1" applyFont="1" applyNumberFormat="1">
      <alignment horizontal="center" shrinkToFit="0" vertical="center" wrapText="1"/>
    </xf>
    <xf borderId="16" fillId="4" fontId="24" numFmtId="49" xfId="0" applyAlignment="1" applyBorder="1" applyFont="1" applyNumberFormat="1">
      <alignment horizontal="center" shrinkToFit="0" wrapText="1"/>
    </xf>
    <xf borderId="16" fillId="4" fontId="24" numFmtId="0" xfId="0" applyAlignment="1" applyBorder="1" applyFont="1">
      <alignment shrinkToFit="0" wrapText="1"/>
    </xf>
    <xf borderId="15" fillId="5" fontId="24" numFmtId="49" xfId="0" applyAlignment="1" applyBorder="1" applyFont="1" applyNumberFormat="1">
      <alignment horizontal="center" vertical="center"/>
    </xf>
    <xf borderId="16" fillId="5" fontId="24" numFmtId="49" xfId="0" applyAlignment="1" applyBorder="1" applyFont="1" applyNumberFormat="1">
      <alignment horizontal="center" shrinkToFit="0" vertical="center" wrapText="1"/>
    </xf>
    <xf borderId="17" fillId="5" fontId="24" numFmtId="0" xfId="0" applyAlignment="1" applyBorder="1" applyFont="1">
      <alignment horizontal="center" shrinkToFit="0" vertical="center" wrapText="1"/>
    </xf>
    <xf borderId="16" fillId="5" fontId="24" numFmtId="0" xfId="0" applyAlignment="1" applyBorder="1" applyFont="1">
      <alignment horizontal="left" shrinkToFit="0" vertical="center" wrapText="1"/>
    </xf>
    <xf borderId="0" fillId="0" fontId="21" numFmtId="0" xfId="0" applyFont="1"/>
    <xf borderId="16" fillId="5" fontId="24" numFmtId="4" xfId="0" applyAlignment="1" applyBorder="1" applyFont="1" applyNumberFormat="1">
      <alignment horizontal="center" shrinkToFit="0" vertical="center" wrapText="1"/>
    </xf>
    <xf borderId="17" fillId="5" fontId="24" numFmtId="49" xfId="0" applyAlignment="1" applyBorder="1" applyFont="1" applyNumberFormat="1">
      <alignment horizontal="center" shrinkToFit="0" vertical="center" wrapText="1"/>
    </xf>
    <xf borderId="16" fillId="5" fontId="24" numFmtId="49" xfId="0" applyAlignment="1" applyBorder="1" applyFont="1" applyNumberFormat="1">
      <alignment horizontal="left" shrinkToFit="0" vertical="center" wrapText="1"/>
    </xf>
    <xf borderId="20" fillId="0" fontId="25" numFmtId="0" xfId="0" applyAlignment="1" applyBorder="1" applyFont="1">
      <alignment horizontal="left" shrinkToFit="0" wrapText="1"/>
    </xf>
    <xf borderId="16" fillId="6" fontId="24" numFmtId="49" xfId="0" applyAlignment="1" applyBorder="1" applyFont="1" applyNumberFormat="1">
      <alignment horizontal="center" vertical="center"/>
    </xf>
    <xf borderId="18" fillId="6" fontId="24" numFmtId="49" xfId="0" applyAlignment="1" applyBorder="1" applyFont="1" applyNumberFormat="1">
      <alignment horizontal="center" shrinkToFit="0" vertical="center" wrapText="1"/>
    </xf>
    <xf borderId="17" fillId="6" fontId="24" numFmtId="0" xfId="0" applyAlignment="1" applyBorder="1" applyFont="1">
      <alignment horizontal="center" shrinkToFit="0" vertical="center" wrapText="1"/>
    </xf>
    <xf borderId="16" fillId="6" fontId="24" numFmtId="0" xfId="0" applyAlignment="1" applyBorder="1" applyFont="1">
      <alignment horizontal="left" shrinkToFit="0" vertical="center" wrapText="1"/>
    </xf>
    <xf borderId="28" fillId="0" fontId="24" numFmtId="0" xfId="0" applyAlignment="1" applyBorder="1" applyFont="1">
      <alignment shrinkToFit="0" wrapText="1"/>
    </xf>
    <xf borderId="18" fillId="6" fontId="24" numFmtId="4" xfId="0" applyAlignment="1" applyBorder="1" applyFont="1" applyNumberFormat="1">
      <alignment horizontal="center" shrinkToFit="0" vertical="center" wrapText="1"/>
    </xf>
    <xf borderId="15" fillId="6" fontId="24" numFmtId="49" xfId="0" applyAlignment="1" applyBorder="1" applyFont="1" applyNumberFormat="1">
      <alignment horizontal="center" vertical="center"/>
    </xf>
    <xf borderId="16" fillId="6" fontId="24" numFmtId="49" xfId="0" applyAlignment="1" applyBorder="1" applyFont="1" applyNumberFormat="1">
      <alignment horizontal="center" shrinkToFit="0" vertical="center" wrapText="1"/>
    </xf>
    <xf borderId="18" fillId="6" fontId="24" numFmtId="0" xfId="0" applyAlignment="1" applyBorder="1" applyFont="1">
      <alignment horizontal="center" shrinkToFit="0" vertical="center" wrapText="1"/>
    </xf>
    <xf borderId="16" fillId="6" fontId="24" numFmtId="4" xfId="0" applyAlignment="1" applyBorder="1" applyFont="1" applyNumberFormat="1">
      <alignment horizontal="center" shrinkToFit="0" vertical="center" wrapText="1"/>
    </xf>
    <xf borderId="30" fillId="6" fontId="24" numFmtId="49" xfId="0" applyAlignment="1" applyBorder="1" applyFont="1" applyNumberFormat="1">
      <alignment horizontal="center" shrinkToFit="0" vertical="center" wrapText="1"/>
    </xf>
    <xf borderId="31" fillId="6" fontId="24" numFmtId="0" xfId="0" applyAlignment="1" applyBorder="1" applyFont="1">
      <alignment horizontal="center" shrinkToFit="0" vertical="center" wrapText="1"/>
    </xf>
    <xf borderId="15" fillId="7" fontId="24" numFmtId="49" xfId="0" applyAlignment="1" applyBorder="1" applyFont="1" applyNumberFormat="1">
      <alignment horizontal="center" vertical="center"/>
    </xf>
    <xf borderId="16" fillId="7" fontId="24" numFmtId="49" xfId="0" applyAlignment="1" applyBorder="1" applyFont="1" applyNumberFormat="1">
      <alignment horizontal="center" shrinkToFit="0" vertical="center" wrapText="1"/>
    </xf>
    <xf borderId="18" fillId="7" fontId="24" numFmtId="49" xfId="0" applyAlignment="1" applyBorder="1" applyFont="1" applyNumberFormat="1">
      <alignment horizontal="center" shrinkToFit="0" vertical="center" wrapText="1"/>
    </xf>
    <xf borderId="16" fillId="7" fontId="24" numFmtId="49" xfId="0" applyAlignment="1" applyBorder="1" applyFont="1" applyNumberFormat="1">
      <alignment horizontal="left" shrinkToFit="0" vertical="center" wrapText="1"/>
    </xf>
    <xf borderId="19" fillId="0" fontId="29" numFmtId="0" xfId="0" applyAlignment="1" applyBorder="1" applyFont="1">
      <alignment horizontal="center" shrinkToFit="0" vertical="center" wrapText="1"/>
    </xf>
    <xf borderId="16" fillId="7" fontId="24" numFmtId="49" xfId="0" applyAlignment="1" applyBorder="1" applyFont="1" applyNumberFormat="1">
      <alignment shrinkToFit="0" vertical="center" wrapText="1"/>
    </xf>
    <xf borderId="32" fillId="7" fontId="24" numFmtId="49" xfId="0" applyAlignment="1" applyBorder="1" applyFont="1" applyNumberFormat="1">
      <alignment horizontal="center" vertical="center"/>
    </xf>
    <xf borderId="33" fillId="7" fontId="24" numFmtId="49" xfId="0" applyAlignment="1" applyBorder="1" applyFont="1" applyNumberFormat="1">
      <alignment horizontal="center" shrinkToFit="0" vertical="center" wrapText="1"/>
    </xf>
    <xf borderId="34" fillId="7" fontId="24" numFmtId="49" xfId="0" applyAlignment="1" applyBorder="1" applyFont="1" applyNumberFormat="1">
      <alignment horizontal="center" shrinkToFit="0" vertical="center" wrapText="1"/>
    </xf>
    <xf borderId="23" fillId="0" fontId="1" numFmtId="0" xfId="0" applyBorder="1" applyFont="1"/>
    <xf borderId="23" fillId="0" fontId="6" numFmtId="0" xfId="0" applyBorder="1" applyFont="1"/>
    <xf borderId="22" fillId="13" fontId="1" numFmtId="0" xfId="0" applyBorder="1" applyFill="1" applyFont="1"/>
    <xf borderId="16" fillId="8" fontId="16" numFmtId="1" xfId="0" applyAlignment="1" applyBorder="1" applyFont="1" applyNumberFormat="1">
      <alignment horizontal="center" shrinkToFit="0" vertical="center" wrapText="1"/>
    </xf>
    <xf borderId="18" fillId="8" fontId="16" numFmtId="1" xfId="0" applyAlignment="1" applyBorder="1" applyFont="1" applyNumberFormat="1">
      <alignment horizontal="center" shrinkToFit="0" vertical="center" wrapText="1"/>
    </xf>
    <xf borderId="17" fillId="10" fontId="23" numFmtId="49" xfId="0" applyAlignment="1" applyBorder="1" applyFont="1" applyNumberFormat="1">
      <alignment horizontal="center" shrinkToFit="0" vertical="center" wrapText="1"/>
    </xf>
    <xf borderId="0" fillId="0" fontId="30" numFmtId="0" xfId="0" applyFont="1"/>
    <xf borderId="22" fillId="2" fontId="16" numFmtId="49" xfId="0" applyAlignment="1" applyBorder="1" applyFont="1" applyNumberFormat="1">
      <alignment horizontal="left" vertical="center"/>
    </xf>
    <xf borderId="33" fillId="2" fontId="21" numFmtId="164" xfId="0" applyAlignment="1" applyBorder="1" applyFont="1" applyNumberFormat="1">
      <alignment horizontal="center" shrinkToFit="0" vertical="center" wrapText="1"/>
    </xf>
    <xf borderId="35" fillId="2" fontId="21" numFmtId="49" xfId="0" applyAlignment="1" applyBorder="1" applyFont="1" applyNumberFormat="1">
      <alignment horizontal="center" shrinkToFit="0" vertical="center" wrapText="1"/>
    </xf>
    <xf borderId="35" fillId="2" fontId="31" numFmtId="49" xfId="0" applyAlignment="1" applyBorder="1" applyFont="1" applyNumberFormat="1">
      <alignment horizontal="left" shrinkToFit="0" vertical="center" wrapText="1"/>
    </xf>
    <xf borderId="33" fillId="2" fontId="32" numFmtId="1" xfId="0" applyAlignment="1" applyBorder="1" applyFont="1" applyNumberFormat="1">
      <alignment horizontal="center" shrinkToFit="0" vertical="center" wrapText="1"/>
    </xf>
    <xf borderId="34" fillId="2" fontId="16" numFmtId="0" xfId="0" applyAlignment="1" applyBorder="1" applyFont="1">
      <alignment horizontal="left" shrinkToFit="0" vertical="center" wrapText="1"/>
    </xf>
    <xf borderId="36" fillId="2" fontId="33" numFmtId="0" xfId="0" applyAlignment="1" applyBorder="1" applyFont="1">
      <alignment shrinkToFit="0" vertical="center" wrapText="1"/>
    </xf>
    <xf borderId="36" fillId="2" fontId="21" numFmtId="0" xfId="0" applyAlignment="1" applyBorder="1" applyFont="1">
      <alignment shrinkToFit="0" vertical="top" wrapText="1"/>
    </xf>
    <xf borderId="37" fillId="2" fontId="21" numFmtId="0" xfId="0" applyAlignment="1" applyBorder="1" applyFont="1">
      <alignment horizontal="center" shrinkToFit="0" vertical="center" wrapText="1"/>
    </xf>
    <xf borderId="17" fillId="2" fontId="21" numFmtId="0" xfId="0" applyAlignment="1" applyBorder="1" applyFont="1">
      <alignment horizontal="center" shrinkToFit="0" vertical="center" wrapText="1"/>
    </xf>
    <xf borderId="18" fillId="2" fontId="21" numFmtId="0" xfId="0" applyAlignment="1" applyBorder="1" applyFont="1">
      <alignment horizontal="center" shrinkToFit="0" vertical="center" wrapText="1"/>
    </xf>
    <xf borderId="16" fillId="2" fontId="16" numFmtId="49" xfId="0" applyAlignment="1" applyBorder="1" applyFont="1" applyNumberFormat="1">
      <alignment horizontal="center" shrinkToFit="0" vertical="center" wrapText="1"/>
    </xf>
    <xf borderId="16" fillId="2" fontId="21" numFmtId="164" xfId="0" applyAlignment="1" applyBorder="1" applyFont="1" applyNumberFormat="1">
      <alignment horizontal="center" shrinkToFit="0" vertical="center" wrapText="1"/>
    </xf>
    <xf borderId="16" fillId="2" fontId="34" numFmtId="1" xfId="0" applyAlignment="1" applyBorder="1" applyFont="1" applyNumberFormat="1">
      <alignment horizontal="center" shrinkToFit="0" vertical="center" wrapText="1"/>
    </xf>
    <xf borderId="16" fillId="2" fontId="16" numFmtId="49" xfId="0" applyAlignment="1" applyBorder="1" applyFont="1" applyNumberFormat="1">
      <alignment horizontal="left" vertical="center"/>
    </xf>
    <xf borderId="16" fillId="2" fontId="21" numFmtId="0" xfId="0" applyBorder="1" applyFont="1"/>
    <xf borderId="18" fillId="2" fontId="21" numFmtId="49" xfId="0" applyAlignment="1" applyBorder="1" applyFont="1" applyNumberFormat="1">
      <alignment horizontal="center" shrinkToFit="0" vertical="center" wrapText="1"/>
    </xf>
    <xf borderId="16" fillId="0" fontId="21" numFmtId="164" xfId="0" applyAlignment="1" applyBorder="1" applyFont="1" applyNumberFormat="1">
      <alignment horizontal="center" readingOrder="0" shrinkToFit="0" vertical="center" wrapText="1"/>
    </xf>
    <xf borderId="16" fillId="0" fontId="21" numFmtId="1" xfId="0" applyAlignment="1" applyBorder="1" applyFont="1" applyNumberFormat="1">
      <alignment horizontal="center" shrinkToFit="0" vertical="center" wrapText="1"/>
    </xf>
    <xf borderId="16" fillId="2" fontId="21" numFmtId="0" xfId="0" applyAlignment="1" applyBorder="1" applyFont="1">
      <alignment horizontal="center" shrinkToFit="0" vertical="center" wrapText="1"/>
    </xf>
    <xf borderId="16" fillId="0" fontId="21" numFmtId="0" xfId="0" applyAlignment="1" applyBorder="1" applyFont="1">
      <alignment shrinkToFit="0" vertical="center" wrapText="1"/>
    </xf>
    <xf borderId="16" fillId="0" fontId="16" numFmtId="0" xfId="0" applyAlignment="1" applyBorder="1" applyFont="1">
      <alignment shrinkToFit="0" vertical="top" wrapText="1"/>
    </xf>
    <xf borderId="22" fillId="2" fontId="16" numFmtId="49" xfId="0" applyAlignment="1" applyBorder="1" applyFont="1" applyNumberFormat="1">
      <alignment horizontal="center" shrinkToFit="0" vertical="center" wrapText="1"/>
    </xf>
    <xf borderId="38" fillId="2" fontId="21" numFmtId="164" xfId="0" applyAlignment="1" applyBorder="1" applyFont="1" applyNumberFormat="1">
      <alignment horizontal="center" shrinkToFit="0" vertical="center" wrapText="1"/>
    </xf>
    <xf borderId="38" fillId="2" fontId="21" numFmtId="49" xfId="0" applyAlignment="1" applyBorder="1" applyFont="1" applyNumberFormat="1">
      <alignment horizontal="center" shrinkToFit="0" vertical="center" wrapText="1"/>
    </xf>
    <xf borderId="39" fillId="2" fontId="16" numFmtId="0" xfId="0" applyAlignment="1" applyBorder="1" applyFont="1">
      <alignment horizontal="center" shrinkToFit="0" vertical="center" wrapText="1"/>
    </xf>
    <xf borderId="37" fillId="2" fontId="21" numFmtId="49" xfId="0" applyAlignment="1" applyBorder="1" applyFont="1" applyNumberFormat="1">
      <alignment horizontal="center" shrinkToFit="0" vertical="center" wrapText="1"/>
    </xf>
    <xf borderId="16" fillId="0" fontId="21" numFmtId="164" xfId="0" applyAlignment="1" applyBorder="1" applyFont="1" applyNumberFormat="1">
      <alignment horizontal="center" shrinkToFit="0" vertical="center" wrapText="1"/>
    </xf>
    <xf borderId="16" fillId="0" fontId="21" numFmtId="0" xfId="0" applyAlignment="1" applyBorder="1" applyFont="1">
      <alignment shrinkToFit="0" vertical="top" wrapText="1"/>
    </xf>
    <xf borderId="40" fillId="2" fontId="16" numFmtId="0" xfId="0" applyAlignment="1" applyBorder="1" applyFont="1">
      <alignment horizontal="center" shrinkToFit="0" vertical="center" wrapText="1"/>
    </xf>
    <xf borderId="16" fillId="0" fontId="23" numFmtId="0" xfId="0" applyAlignment="1" applyBorder="1" applyFont="1">
      <alignment shrinkToFit="0" vertical="top" wrapText="1"/>
    </xf>
    <xf borderId="0" fillId="0" fontId="21" numFmtId="0" xfId="0" applyFont="1"/>
    <xf borderId="0" fillId="0" fontId="21" numFmtId="1" xfId="0" applyFont="1" applyNumberFormat="1"/>
    <xf borderId="16" fillId="3" fontId="19" numFmtId="0" xfId="0" applyAlignment="1" applyBorder="1" applyFont="1">
      <alignment shrinkToFit="0" vertical="center" wrapText="1"/>
    </xf>
    <xf borderId="16" fillId="3" fontId="19" numFmtId="1" xfId="0" applyAlignment="1" applyBorder="1" applyFont="1" applyNumberFormat="1">
      <alignment shrinkToFit="0" vertical="center" wrapText="1"/>
    </xf>
    <xf borderId="16" fillId="3" fontId="19" numFmtId="0" xfId="0" applyAlignment="1" applyBorder="1" applyFont="1">
      <alignment shrinkToFit="0" vertical="center" wrapText="1"/>
    </xf>
    <xf borderId="16" fillId="3" fontId="19" numFmtId="1" xfId="0" applyAlignment="1" applyBorder="1" applyFont="1" applyNumberFormat="1">
      <alignment horizontal="center" shrinkToFit="0" vertical="center" wrapText="1"/>
    </xf>
    <xf borderId="17" fillId="3" fontId="23" numFmtId="0" xfId="0" applyAlignment="1" applyBorder="1" applyFont="1">
      <alignment horizontal="center" vertical="center"/>
    </xf>
    <xf borderId="18" fillId="3" fontId="23" numFmtId="0" xfId="0" applyAlignment="1" applyBorder="1" applyFont="1">
      <alignment horizontal="center" vertical="center"/>
    </xf>
    <xf borderId="16" fillId="3" fontId="16" numFmtId="49" xfId="0" applyAlignment="1" applyBorder="1" applyFont="1" applyNumberFormat="1">
      <alignment horizontal="center" shrinkToFit="0" wrapText="1"/>
    </xf>
    <xf borderId="16" fillId="3" fontId="35" numFmtId="1" xfId="0" applyAlignment="1" applyBorder="1" applyFont="1" applyNumberFormat="1">
      <alignment horizontal="center" shrinkToFit="0" vertical="center" wrapText="1"/>
    </xf>
    <xf borderId="16" fillId="3" fontId="19" numFmtId="49" xfId="0" applyAlignment="1" applyBorder="1" applyFont="1" applyNumberFormat="1">
      <alignment shrinkToFit="0" wrapText="1"/>
    </xf>
    <xf borderId="17" fillId="3" fontId="21" numFmtId="49" xfId="0" applyAlignment="1" applyBorder="1" applyFont="1" applyNumberFormat="1">
      <alignment horizontal="center" vertical="center"/>
    </xf>
    <xf borderId="18" fillId="3" fontId="21" numFmtId="49" xfId="0" applyAlignment="1" applyBorder="1" applyFont="1" applyNumberFormat="1">
      <alignment horizontal="center" vertical="center"/>
    </xf>
    <xf borderId="17" fillId="3" fontId="23" numFmtId="49" xfId="0" applyAlignment="1" applyBorder="1" applyFont="1" applyNumberFormat="1">
      <alignment horizontal="center" vertical="center"/>
    </xf>
    <xf borderId="16" fillId="3" fontId="23" numFmtId="49" xfId="0" applyAlignment="1" applyBorder="1" applyFont="1" applyNumberFormat="1">
      <alignment horizontal="center" shrinkToFit="0" vertical="center" wrapText="1"/>
    </xf>
    <xf borderId="16" fillId="11" fontId="21" numFmtId="1" xfId="0" applyAlignment="1" applyBorder="1" applyFont="1" applyNumberFormat="1">
      <alignment horizontal="center" shrinkToFit="0" vertical="center" wrapText="1"/>
    </xf>
    <xf borderId="16" fillId="11" fontId="21" numFmtId="0" xfId="0" applyAlignment="1" applyBorder="1" applyFont="1">
      <alignment horizontal="center" shrinkToFit="0" vertical="center" wrapText="1"/>
    </xf>
    <xf borderId="16" fillId="3" fontId="21" numFmtId="49" xfId="0" applyAlignment="1" applyBorder="1" applyFont="1" applyNumberFormat="1">
      <alignment horizontal="center" shrinkToFit="0" vertical="center" wrapText="1"/>
    </xf>
    <xf borderId="16" fillId="3" fontId="21" numFmtId="0" xfId="0" applyAlignment="1" applyBorder="1" applyFont="1">
      <alignment horizontal="center" shrinkToFit="0" vertical="center" wrapText="1"/>
    </xf>
    <xf borderId="16" fillId="3" fontId="21" numFmtId="49" xfId="0" applyAlignment="1" applyBorder="1" applyFont="1" applyNumberFormat="1">
      <alignment horizontal="left" shrinkToFit="0" vertical="center" wrapText="1"/>
    </xf>
    <xf borderId="16" fillId="3" fontId="19" numFmtId="49" xfId="0" applyAlignment="1" applyBorder="1" applyFont="1" applyNumberFormat="1">
      <alignment horizontal="center" shrinkToFit="0" vertical="center" wrapText="1"/>
    </xf>
    <xf borderId="16" fillId="3" fontId="16" numFmtId="1" xfId="0" applyAlignment="1" applyBorder="1" applyFont="1" applyNumberFormat="1">
      <alignment horizontal="center" shrinkToFit="0" vertical="center" wrapText="1"/>
    </xf>
    <xf borderId="16" fillId="3" fontId="16" numFmtId="0" xfId="0" applyAlignment="1" applyBorder="1" applyFont="1">
      <alignment horizontal="center" shrinkToFit="0" vertical="center" wrapText="1"/>
    </xf>
    <xf borderId="16" fillId="3" fontId="16" numFmtId="0" xfId="0" applyAlignment="1" applyBorder="1" applyFont="1">
      <alignment horizontal="center" shrinkToFit="0" vertical="center" wrapText="1"/>
    </xf>
    <xf borderId="16" fillId="3" fontId="16" numFmtId="49" xfId="0" applyAlignment="1" applyBorder="1" applyFont="1" applyNumberFormat="1">
      <alignment horizontal="left" shrinkToFit="0" vertical="center" wrapText="1"/>
    </xf>
    <xf borderId="17" fillId="3" fontId="21" numFmtId="49" xfId="0" applyAlignment="1" applyBorder="1" applyFont="1" applyNumberFormat="1">
      <alignment horizontal="center" shrinkToFit="0" vertical="center" wrapText="1"/>
    </xf>
    <xf borderId="19" fillId="0" fontId="23" numFmtId="0" xfId="0" applyAlignment="1" applyBorder="1" applyFont="1">
      <alignment horizontal="center" vertical="center"/>
    </xf>
    <xf borderId="20" fillId="0" fontId="23" numFmtId="0" xfId="0" applyAlignment="1" applyBorder="1" applyFont="1">
      <alignment horizontal="center" vertical="center"/>
    </xf>
    <xf borderId="16" fillId="3" fontId="21" numFmtId="1" xfId="0" applyAlignment="1" applyBorder="1" applyFont="1" applyNumberFormat="1">
      <alignment horizontal="center" shrinkToFit="0" vertical="center" wrapText="1"/>
    </xf>
    <xf borderId="16" fillId="3" fontId="21" numFmtId="0" xfId="0" applyAlignment="1" applyBorder="1" applyFont="1">
      <alignment horizontal="center" shrinkToFit="0" vertical="center" wrapText="1"/>
    </xf>
    <xf borderId="16" fillId="3" fontId="16" numFmtId="49" xfId="0" applyAlignment="1" applyBorder="1" applyFont="1" applyNumberFormat="1">
      <alignment horizontal="left" vertical="center"/>
    </xf>
    <xf borderId="16" fillId="3" fontId="16" numFmtId="49" xfId="0" applyAlignment="1" applyBorder="1" applyFont="1" applyNumberFormat="1">
      <alignment horizontal="center" shrinkToFit="0" vertical="center" wrapText="1"/>
    </xf>
    <xf borderId="18" fillId="3" fontId="21" numFmtId="49" xfId="0" applyAlignment="1" applyBorder="1" applyFont="1" applyNumberFormat="1">
      <alignment horizontal="center" shrinkToFit="0" vertical="center" wrapText="1"/>
    </xf>
    <xf borderId="16" fillId="11" fontId="21" numFmtId="1" xfId="0" applyAlignment="1" applyBorder="1" applyFont="1" applyNumberFormat="1">
      <alignment horizontal="center" readingOrder="0" shrinkToFit="0" vertical="center" wrapText="1"/>
    </xf>
    <xf borderId="16" fillId="11" fontId="21" numFmtId="0" xfId="0" applyAlignment="1" applyBorder="1" applyFont="1">
      <alignment horizontal="center" readingOrder="0" shrinkToFit="0" vertical="center" wrapText="1"/>
    </xf>
    <xf borderId="16" fillId="12" fontId="36" numFmtId="0" xfId="0" applyAlignment="1" applyBorder="1" applyFont="1">
      <alignment shrinkToFit="0" vertical="top" wrapText="1"/>
    </xf>
    <xf borderId="16" fillId="3" fontId="16" numFmtId="0" xfId="0" applyAlignment="1" applyBorder="1" applyFont="1">
      <alignment horizontal="left" vertical="center"/>
    </xf>
    <xf borderId="16" fillId="3" fontId="16" numFmtId="0" xfId="0" applyAlignment="1" applyBorder="1" applyFont="1">
      <alignment horizontal="left" shrinkToFit="0" vertical="center" wrapText="1"/>
    </xf>
    <xf borderId="17" fillId="3" fontId="21" numFmtId="0" xfId="0" applyAlignment="1" applyBorder="1" applyFont="1">
      <alignment horizontal="center" vertical="center"/>
    </xf>
    <xf borderId="18" fillId="3" fontId="21" numFmtId="0" xfId="0" applyAlignment="1" applyBorder="1" applyFont="1">
      <alignment horizontal="center" vertical="center"/>
    </xf>
    <xf borderId="16" fillId="3" fontId="21" numFmtId="0" xfId="0" applyAlignment="1" applyBorder="1" applyFont="1">
      <alignment horizontal="left" shrinkToFit="0" vertical="center" wrapText="1"/>
    </xf>
    <xf borderId="16" fillId="11" fontId="21" numFmtId="0" xfId="0" applyAlignment="1" applyBorder="1" applyFont="1">
      <alignment shrinkToFit="0" vertical="center" wrapText="1"/>
    </xf>
    <xf borderId="16" fillId="11" fontId="21" numFmtId="0" xfId="0" applyAlignment="1" applyBorder="1" applyFont="1">
      <alignment horizontal="left" shrinkToFit="0" vertical="center" wrapText="1"/>
    </xf>
    <xf borderId="20" fillId="0" fontId="21" numFmtId="49" xfId="0" applyAlignment="1" applyBorder="1" applyFont="1" applyNumberFormat="1">
      <alignment horizontal="center" shrinkToFit="0" vertical="center" wrapText="1"/>
    </xf>
    <xf borderId="19" fillId="0" fontId="21" numFmtId="49" xfId="0" applyAlignment="1" applyBorder="1" applyFont="1" applyNumberFormat="1">
      <alignment horizontal="center" shrinkToFit="0" vertical="center" wrapText="1"/>
    </xf>
    <xf borderId="16" fillId="0" fontId="21" numFmtId="0" xfId="0" applyAlignment="1" applyBorder="1" applyFont="1">
      <alignment shrinkToFit="0" wrapText="1"/>
    </xf>
    <xf borderId="16" fillId="0" fontId="21" numFmtId="0" xfId="0" applyAlignment="1" applyBorder="1" applyFont="1">
      <alignment horizontal="left" shrinkToFit="0" vertical="center" wrapText="1"/>
    </xf>
    <xf borderId="16" fillId="12" fontId="21" numFmtId="1" xfId="0" applyAlignment="1" applyBorder="1" applyFont="1" applyNumberFormat="1">
      <alignment horizontal="center" shrinkToFit="0" vertical="center" wrapText="1"/>
    </xf>
    <xf borderId="16" fillId="12" fontId="21" numFmtId="0" xfId="0" applyAlignment="1" applyBorder="1" applyFont="1">
      <alignment horizontal="center" shrinkToFit="0" vertical="center" wrapText="1"/>
    </xf>
    <xf borderId="16" fillId="12" fontId="21" numFmtId="0" xfId="0" applyAlignment="1" applyBorder="1" applyFont="1">
      <alignment horizontal="left" shrinkToFit="0" wrapText="1"/>
    </xf>
    <xf borderId="16" fillId="12" fontId="21" numFmtId="1" xfId="0" applyAlignment="1" applyBorder="1" applyFont="1" applyNumberFormat="1">
      <alignment horizontal="center" readingOrder="0" shrinkToFit="0" vertical="center" wrapText="1"/>
    </xf>
    <xf borderId="16" fillId="12" fontId="21" numFmtId="0" xfId="0" applyAlignment="1" applyBorder="1" applyFont="1">
      <alignment horizontal="center" readingOrder="0" shrinkToFit="0" vertical="center" wrapText="1"/>
    </xf>
    <xf borderId="16" fillId="3" fontId="23" numFmtId="49" xfId="0" applyAlignment="1" applyBorder="1" applyFont="1" applyNumberFormat="1">
      <alignment shrinkToFit="0" wrapText="1"/>
    </xf>
    <xf borderId="19" fillId="0" fontId="21" numFmtId="0" xfId="0" applyAlignment="1" applyBorder="1" applyFont="1">
      <alignment horizontal="center" shrinkToFit="0" wrapText="1"/>
    </xf>
    <xf borderId="20" fillId="0" fontId="21" numFmtId="0" xfId="0" applyAlignment="1" applyBorder="1" applyFont="1">
      <alignment horizontal="center" shrinkToFit="0" wrapText="1"/>
    </xf>
    <xf borderId="16" fillId="0" fontId="16" numFmtId="0" xfId="0" applyAlignment="1" applyBorder="1" applyFont="1">
      <alignment horizontal="left" shrinkToFit="0" vertical="center" wrapText="1"/>
    </xf>
    <xf borderId="16" fillId="3" fontId="16" numFmtId="0" xfId="0" applyAlignment="1" applyBorder="1" applyFont="1">
      <alignment shrinkToFit="0" vertical="center" wrapText="1"/>
    </xf>
    <xf borderId="16" fillId="3" fontId="16" numFmtId="0" xfId="0" applyAlignment="1" applyBorder="1" applyFont="1">
      <alignment shrinkToFit="0" vertical="top" wrapText="1"/>
    </xf>
    <xf borderId="17" fillId="3" fontId="16" numFmtId="0" xfId="0" applyAlignment="1" applyBorder="1" applyFont="1">
      <alignment horizontal="center" shrinkToFit="0" vertical="center" wrapText="1"/>
    </xf>
    <xf borderId="18" fillId="3" fontId="16" numFmtId="0" xfId="0" applyAlignment="1" applyBorder="1" applyFont="1">
      <alignment horizontal="center" shrinkToFit="0" vertical="center" wrapText="1"/>
    </xf>
    <xf borderId="16" fillId="12" fontId="21" numFmtId="0" xfId="0" applyAlignment="1" applyBorder="1" applyFont="1">
      <alignment shrinkToFit="0" vertical="center" wrapText="1"/>
    </xf>
    <xf borderId="16" fillId="12" fontId="21" numFmtId="0" xfId="0" applyAlignment="1" applyBorder="1" applyFont="1">
      <alignment shrinkToFit="0" vertical="top" wrapText="1"/>
    </xf>
    <xf borderId="16" fillId="3" fontId="37" numFmtId="49" xfId="0" applyAlignment="1" applyBorder="1" applyFont="1" applyNumberFormat="1">
      <alignment horizontal="center" shrinkToFit="0" vertical="center" wrapText="1"/>
    </xf>
    <xf borderId="16" fillId="3" fontId="23" numFmtId="0" xfId="0" applyAlignment="1" applyBorder="1" applyFont="1">
      <alignment horizontal="center" shrinkToFit="0" vertical="center" wrapText="1"/>
    </xf>
    <xf borderId="16" fillId="3" fontId="23" numFmtId="0" xfId="0" applyAlignment="1" applyBorder="1" applyFont="1">
      <alignment horizontal="left" shrinkToFit="0" vertical="center" wrapText="1"/>
    </xf>
    <xf borderId="16" fillId="0" fontId="23" numFmtId="0" xfId="0" applyAlignment="1" applyBorder="1" applyFont="1">
      <alignment shrinkToFit="0" vertical="center" wrapText="1"/>
    </xf>
    <xf borderId="16" fillId="0" fontId="19" numFmtId="0" xfId="0" applyAlignment="1" applyBorder="1" applyFont="1">
      <alignment shrinkToFit="0" vertical="top" wrapText="1"/>
    </xf>
    <xf borderId="19" fillId="0" fontId="37" numFmtId="0" xfId="0" applyAlignment="1" applyBorder="1" applyFont="1">
      <alignment horizontal="center" shrinkToFit="0" vertical="center" wrapText="1"/>
    </xf>
    <xf borderId="20" fillId="0" fontId="37" numFmtId="0" xfId="0" applyAlignment="1" applyBorder="1" applyFont="1">
      <alignment horizontal="center" shrinkToFit="0" vertical="center" wrapText="1"/>
    </xf>
    <xf borderId="33" fillId="3" fontId="23" numFmtId="49" xfId="0" applyAlignment="1" applyBorder="1" applyFont="1" applyNumberFormat="1">
      <alignment horizontal="center" shrinkToFit="0" vertical="center" wrapText="1"/>
    </xf>
    <xf borderId="33" fillId="12" fontId="21" numFmtId="1" xfId="0" applyAlignment="1" applyBorder="1" applyFont="1" applyNumberFormat="1">
      <alignment horizontal="center" shrinkToFit="0" vertical="center" wrapText="1"/>
    </xf>
    <xf borderId="33" fillId="12" fontId="21" numFmtId="0" xfId="0" applyAlignment="1" applyBorder="1" applyFont="1">
      <alignment horizontal="center" shrinkToFit="0" vertical="center" wrapText="1"/>
    </xf>
    <xf borderId="33" fillId="3" fontId="21" numFmtId="49" xfId="0" applyAlignment="1" applyBorder="1" applyFont="1" applyNumberFormat="1">
      <alignment horizontal="center" shrinkToFit="0" vertical="center" wrapText="1"/>
    </xf>
    <xf borderId="33" fillId="3" fontId="21" numFmtId="0" xfId="0" applyAlignment="1" applyBorder="1" applyFont="1">
      <alignment horizontal="center" shrinkToFit="0" vertical="center" wrapText="1"/>
    </xf>
    <xf borderId="33" fillId="3" fontId="21" numFmtId="0" xfId="0" applyAlignment="1" applyBorder="1" applyFont="1">
      <alignment horizontal="left" shrinkToFit="0" vertical="center" wrapText="1"/>
    </xf>
    <xf borderId="41" fillId="0" fontId="21" numFmtId="0" xfId="0" applyAlignment="1" applyBorder="1" applyFont="1">
      <alignment shrinkToFit="0" vertical="center" wrapText="1"/>
    </xf>
    <xf borderId="41" fillId="0" fontId="21" numFmtId="0" xfId="0" applyAlignment="1" applyBorder="1" applyFont="1">
      <alignment shrinkToFit="0" vertical="top" wrapText="1"/>
    </xf>
    <xf borderId="23" fillId="0" fontId="21" numFmtId="0" xfId="0" applyAlignment="1" applyBorder="1" applyFont="1">
      <alignment horizontal="center" shrinkToFit="0" vertical="center" wrapText="1"/>
    </xf>
    <xf borderId="24" fillId="0" fontId="21" numFmtId="0" xfId="0" applyAlignment="1" applyBorder="1" applyFont="1">
      <alignment horizontal="center" shrinkToFit="0" vertical="center" wrapText="1"/>
    </xf>
    <xf borderId="23" fillId="0" fontId="24" numFmtId="0" xfId="0" applyAlignment="1" applyBorder="1" applyFont="1">
      <alignment shrinkToFit="0" wrapText="1"/>
    </xf>
    <xf borderId="23" fillId="0" fontId="24" numFmtId="1" xfId="0" applyAlignment="1" applyBorder="1" applyFont="1" applyNumberFormat="1">
      <alignment shrinkToFit="0" wrapText="1"/>
    </xf>
    <xf borderId="23" fillId="0" fontId="24" numFmtId="0" xfId="0" applyAlignment="1" applyBorder="1" applyFont="1">
      <alignment shrinkToFit="0" wrapText="1"/>
    </xf>
    <xf borderId="23" fillId="0" fontId="24" numFmtId="1" xfId="0" applyAlignment="1" applyBorder="1" applyFont="1" applyNumberFormat="1">
      <alignment horizontal="center" shrinkToFit="0" wrapText="1"/>
    </xf>
    <xf borderId="23" fillId="0" fontId="24" numFmtId="0" xfId="0" applyBorder="1" applyFont="1"/>
    <xf borderId="0" fillId="0" fontId="24" numFmtId="0" xfId="0" applyAlignment="1" applyFont="1">
      <alignment shrinkToFit="0" wrapText="1"/>
    </xf>
    <xf borderId="0" fillId="0" fontId="24" numFmtId="1" xfId="0" applyAlignment="1" applyFont="1" applyNumberFormat="1">
      <alignment shrinkToFit="0" wrapText="1"/>
    </xf>
    <xf borderId="0" fillId="0" fontId="24" numFmtId="0" xfId="0" applyAlignment="1" applyFont="1">
      <alignment shrinkToFit="0" wrapText="1"/>
    </xf>
    <xf borderId="0" fillId="0" fontId="24" numFmtId="1" xfId="0" applyAlignment="1" applyFont="1" applyNumberFormat="1">
      <alignment horizontal="center" shrinkToFit="0" wrapText="1"/>
    </xf>
    <xf borderId="0" fillId="0" fontId="24" numFmtId="0" xfId="0" applyFont="1"/>
    <xf borderId="37" fillId="8" fontId="16" numFmtId="49" xfId="0" applyAlignment="1" applyBorder="1" applyFont="1" applyNumberFormat="1">
      <alignment horizontal="center" shrinkToFit="0" vertical="center" wrapText="1"/>
    </xf>
    <xf borderId="17" fillId="8" fontId="16" numFmtId="1" xfId="0" applyAlignment="1" applyBorder="1" applyFont="1" applyNumberFormat="1">
      <alignment horizontal="center" shrinkToFit="0" vertical="center" wrapText="1"/>
    </xf>
    <xf borderId="16" fillId="4" fontId="16" numFmtId="0" xfId="0" applyAlignment="1" applyBorder="1" applyFont="1">
      <alignment horizontal="left" vertical="center"/>
    </xf>
    <xf borderId="16" fillId="4" fontId="16" numFmtId="1" xfId="0" applyAlignment="1" applyBorder="1" applyFont="1" applyNumberFormat="1">
      <alignment horizontal="left" shrinkToFit="0" vertical="center" wrapText="1"/>
    </xf>
    <xf borderId="16" fillId="4" fontId="21" numFmtId="0" xfId="0" applyAlignment="1" applyBorder="1" applyFont="1">
      <alignment horizontal="center" shrinkToFit="0" vertical="center" wrapText="1"/>
    </xf>
    <xf borderId="16" fillId="4" fontId="16" numFmtId="1" xfId="0" applyAlignment="1" applyBorder="1" applyFont="1" applyNumberFormat="1">
      <alignment horizontal="center" shrinkToFit="0" vertical="center" wrapText="1"/>
    </xf>
    <xf borderId="16" fillId="4" fontId="16" numFmtId="0" xfId="0" applyAlignment="1" applyBorder="1" applyFont="1">
      <alignment horizontal="left" shrinkToFit="0" vertical="center" wrapText="1"/>
    </xf>
    <xf borderId="17" fillId="4" fontId="21" numFmtId="0" xfId="0" applyAlignment="1" applyBorder="1" applyFont="1">
      <alignment horizontal="center" vertical="center"/>
    </xf>
    <xf borderId="18" fillId="4" fontId="21" numFmtId="0" xfId="0" applyAlignment="1" applyBorder="1" applyFont="1">
      <alignment horizontal="center" vertical="center"/>
    </xf>
    <xf borderId="16" fillId="4" fontId="16" numFmtId="49" xfId="0" applyAlignment="1" applyBorder="1" applyFont="1" applyNumberFormat="1">
      <alignment horizontal="center" shrinkToFit="0" vertical="center" wrapText="1"/>
    </xf>
    <xf borderId="16" fillId="4" fontId="38" numFmtId="49" xfId="0" applyAlignment="1" applyBorder="1" applyFont="1" applyNumberFormat="1">
      <alignment horizontal="left" shrinkToFit="0" vertical="center" wrapText="1"/>
    </xf>
    <xf borderId="16" fillId="4" fontId="39" numFmtId="1" xfId="0" applyAlignment="1" applyBorder="1" applyFont="1" applyNumberFormat="1">
      <alignment horizontal="center" shrinkToFit="0" vertical="center" wrapText="1"/>
    </xf>
    <xf borderId="16" fillId="4" fontId="21" numFmtId="49" xfId="0" applyAlignment="1" applyBorder="1" applyFont="1" applyNumberFormat="1">
      <alignment horizontal="center" shrinkToFit="0" vertical="center" wrapText="1"/>
    </xf>
    <xf borderId="16" fillId="4" fontId="21" numFmtId="0" xfId="0" applyAlignment="1" applyBorder="1" applyFont="1">
      <alignment horizontal="left" shrinkToFit="0" vertical="center" wrapText="1"/>
    </xf>
    <xf borderId="16" fillId="4" fontId="16" numFmtId="0" xfId="0" applyAlignment="1" applyBorder="1" applyFont="1">
      <alignment horizontal="center" shrinkToFit="0" vertical="center" wrapText="1"/>
    </xf>
    <xf borderId="16" fillId="4" fontId="21" numFmtId="1" xfId="0" applyAlignment="1" applyBorder="1" applyFont="1" applyNumberFormat="1">
      <alignment horizontal="center" shrinkToFit="0" vertical="center" wrapText="1"/>
    </xf>
    <xf borderId="16" fillId="4" fontId="21" numFmtId="4" xfId="0" applyAlignment="1" applyBorder="1" applyFont="1" applyNumberFormat="1">
      <alignment horizontal="center" shrinkToFit="0" vertical="center" wrapText="1"/>
    </xf>
    <xf borderId="16" fillId="4" fontId="23" numFmtId="0" xfId="0" applyAlignment="1" applyBorder="1" applyFont="1">
      <alignment shrinkToFit="0" vertical="center" wrapText="1"/>
    </xf>
    <xf borderId="16" fillId="4" fontId="16" numFmtId="4" xfId="0" applyAlignment="1" applyBorder="1" applyFont="1" applyNumberFormat="1">
      <alignment horizontal="center" shrinkToFit="0" vertical="center" wrapText="1"/>
    </xf>
    <xf borderId="16" fillId="0" fontId="16" numFmtId="0" xfId="0" applyAlignment="1" applyBorder="1" applyFont="1">
      <alignment shrinkToFit="0" wrapText="1"/>
    </xf>
    <xf borderId="16" fillId="0" fontId="21" numFmtId="1" xfId="0" applyAlignment="1" applyBorder="1" applyFont="1" applyNumberFormat="1">
      <alignment horizontal="center" readingOrder="0" vertical="center"/>
    </xf>
    <xf borderId="16" fillId="0" fontId="21" numFmtId="1" xfId="0" applyBorder="1" applyFont="1" applyNumberFormat="1"/>
    <xf borderId="16" fillId="4" fontId="21" numFmtId="49" xfId="0" applyAlignment="1" applyBorder="1" applyFont="1" applyNumberFormat="1">
      <alignment horizontal="center" shrinkToFit="0" wrapText="1"/>
    </xf>
    <xf borderId="16" fillId="4" fontId="21" numFmtId="0" xfId="0" applyAlignment="1" applyBorder="1" applyFont="1">
      <alignment shrinkToFit="0" wrapText="1"/>
    </xf>
    <xf borderId="16" fillId="4" fontId="21" numFmtId="0" xfId="0" applyAlignment="1" applyBorder="1" applyFont="1">
      <alignment shrinkToFit="0" vertical="center" wrapText="1"/>
    </xf>
    <xf borderId="16" fillId="4" fontId="21" numFmtId="0" xfId="0" applyAlignment="1" applyBorder="1" applyFont="1">
      <alignment shrinkToFit="0" vertical="top" wrapText="1"/>
    </xf>
    <xf borderId="17" fillId="4" fontId="21" numFmtId="0" xfId="0" applyAlignment="1" applyBorder="1" applyFont="1">
      <alignment horizontal="center" shrinkToFit="0" vertical="center" wrapText="1"/>
    </xf>
    <xf borderId="18" fillId="4" fontId="21" numFmtId="0" xfId="0" applyAlignment="1" applyBorder="1" applyFont="1">
      <alignment horizontal="center" shrinkToFit="0" vertical="center" wrapText="1"/>
    </xf>
    <xf borderId="0" fillId="0" fontId="24" numFmtId="1" xfId="0" applyFont="1" applyNumberFormat="1"/>
    <xf borderId="0" fillId="0" fontId="24" numFmtId="1" xfId="0" applyAlignment="1" applyFont="1" applyNumberFormat="1">
      <alignment horizontal="center"/>
    </xf>
    <xf borderId="16" fillId="5" fontId="16" numFmtId="0" xfId="0" applyAlignment="1" applyBorder="1" applyFont="1">
      <alignment horizontal="left" shrinkToFit="0" vertical="center" wrapText="1"/>
    </xf>
    <xf borderId="16" fillId="5" fontId="16" numFmtId="1" xfId="0" applyAlignment="1" applyBorder="1" applyFont="1" applyNumberFormat="1">
      <alignment horizontal="left" shrinkToFit="0" vertical="center" wrapText="1"/>
    </xf>
    <xf borderId="16" fillId="5" fontId="21" numFmtId="0" xfId="0" applyAlignment="1" applyBorder="1" applyFont="1">
      <alignment horizontal="center" shrinkToFit="0" vertical="center" wrapText="1"/>
    </xf>
    <xf borderId="16" fillId="5" fontId="16" numFmtId="1" xfId="0" applyAlignment="1" applyBorder="1" applyFont="1" applyNumberFormat="1">
      <alignment horizontal="center" shrinkToFit="0" vertical="center" wrapText="1"/>
    </xf>
    <xf borderId="17" fillId="5" fontId="21" numFmtId="0" xfId="0" applyAlignment="1" applyBorder="1" applyFont="1">
      <alignment horizontal="center" vertical="center"/>
    </xf>
    <xf borderId="18" fillId="5" fontId="21" numFmtId="0" xfId="0" applyAlignment="1" applyBorder="1" applyFont="1">
      <alignment horizontal="center" vertical="center"/>
    </xf>
    <xf borderId="16" fillId="5" fontId="16" numFmtId="49" xfId="0" applyAlignment="1" applyBorder="1" applyFont="1" applyNumberFormat="1">
      <alignment horizontal="center" shrinkToFit="0" vertical="center" wrapText="1"/>
    </xf>
    <xf borderId="16" fillId="5" fontId="40" numFmtId="49" xfId="0" applyAlignment="1" applyBorder="1" applyFont="1" applyNumberFormat="1">
      <alignment horizontal="left" shrinkToFit="0" vertical="center" wrapText="1"/>
    </xf>
    <xf borderId="16" fillId="5" fontId="21" numFmtId="49" xfId="0" applyAlignment="1" applyBorder="1" applyFont="1" applyNumberFormat="1">
      <alignment horizontal="center" shrinkToFit="0" vertical="center" wrapText="1"/>
    </xf>
    <xf borderId="16" fillId="5" fontId="21" numFmtId="0" xfId="0" applyAlignment="1" applyBorder="1" applyFont="1">
      <alignment horizontal="left" shrinkToFit="0" vertical="center" wrapText="1"/>
    </xf>
    <xf borderId="16" fillId="5" fontId="16" numFmtId="49" xfId="0" applyAlignment="1" applyBorder="1" applyFont="1" applyNumberFormat="1">
      <alignment horizontal="center" shrinkToFit="0" wrapText="1"/>
    </xf>
    <xf borderId="16" fillId="5" fontId="16" numFmtId="1" xfId="0" applyAlignment="1" applyBorder="1" applyFont="1" applyNumberFormat="1">
      <alignment horizontal="center" shrinkToFit="0" wrapText="1"/>
    </xf>
    <xf borderId="16" fillId="5" fontId="23" numFmtId="49" xfId="0" applyAlignment="1" applyBorder="1" applyFont="1" applyNumberFormat="1">
      <alignment horizontal="center" shrinkToFit="0" wrapText="1"/>
    </xf>
    <xf borderId="16" fillId="5" fontId="19" numFmtId="0" xfId="0" applyAlignment="1" applyBorder="1" applyFont="1">
      <alignment horizontal="center" shrinkToFit="0" wrapText="1"/>
    </xf>
    <xf borderId="16" fillId="5" fontId="19" numFmtId="0" xfId="0" applyAlignment="1" applyBorder="1" applyFont="1">
      <alignment shrinkToFit="0" wrapText="1"/>
    </xf>
    <xf borderId="16" fillId="5" fontId="23" numFmtId="0" xfId="0" applyAlignment="1" applyBorder="1" applyFont="1">
      <alignment shrinkToFit="0" wrapText="1"/>
    </xf>
    <xf borderId="17" fillId="5" fontId="23" numFmtId="0" xfId="0" applyAlignment="1" applyBorder="1" applyFont="1">
      <alignment horizontal="center" vertical="center"/>
    </xf>
    <xf borderId="18" fillId="5" fontId="23" numFmtId="0" xfId="0" applyAlignment="1" applyBorder="1" applyFont="1">
      <alignment horizontal="center" vertical="center"/>
    </xf>
    <xf borderId="16" fillId="5" fontId="21" numFmtId="1" xfId="0" applyAlignment="1" applyBorder="1" applyFont="1" applyNumberFormat="1">
      <alignment horizontal="center" shrinkToFit="0" vertical="center" wrapText="1"/>
    </xf>
    <xf borderId="16" fillId="5" fontId="21" numFmtId="4" xfId="0" applyAlignment="1" applyBorder="1" applyFont="1" applyNumberFormat="1">
      <alignment horizontal="center" shrinkToFit="0" vertical="center" wrapText="1"/>
    </xf>
    <xf borderId="16" fillId="5" fontId="21" numFmtId="49" xfId="0" applyAlignment="1" applyBorder="1" applyFont="1" applyNumberFormat="1">
      <alignment horizontal="left" shrinkToFit="0" vertical="center" wrapText="1"/>
    </xf>
    <xf borderId="16" fillId="0" fontId="23" numFmtId="0" xfId="0" applyAlignment="1" applyBorder="1" applyFont="1">
      <alignment horizontal="left" shrinkToFit="0" wrapText="1"/>
    </xf>
    <xf borderId="16" fillId="5" fontId="19" numFmtId="0" xfId="0" applyBorder="1" applyFont="1"/>
    <xf borderId="16" fillId="6" fontId="16" numFmtId="0" xfId="0" applyAlignment="1" applyBorder="1" applyFont="1">
      <alignment horizontal="left" shrinkToFit="0" vertical="center" wrapText="1"/>
    </xf>
    <xf borderId="16" fillId="6" fontId="16" numFmtId="1" xfId="0" applyAlignment="1" applyBorder="1" applyFont="1" applyNumberFormat="1">
      <alignment horizontal="left" shrinkToFit="0" vertical="center" wrapText="1"/>
    </xf>
    <xf borderId="16" fillId="6" fontId="21" numFmtId="0" xfId="0" applyAlignment="1" applyBorder="1" applyFont="1">
      <alignment horizontal="center" shrinkToFit="0" vertical="center" wrapText="1"/>
    </xf>
    <xf borderId="16" fillId="6" fontId="16" numFmtId="1" xfId="0" applyAlignment="1" applyBorder="1" applyFont="1" applyNumberFormat="1">
      <alignment horizontal="center" shrinkToFit="0" vertical="center" wrapText="1"/>
    </xf>
    <xf borderId="37" fillId="6" fontId="21" numFmtId="0" xfId="0" applyAlignment="1" applyBorder="1" applyFont="1">
      <alignment horizontal="center" vertical="center"/>
    </xf>
    <xf borderId="17" fillId="6" fontId="21" numFmtId="0" xfId="0" applyAlignment="1" applyBorder="1" applyFont="1">
      <alignment horizontal="center" vertical="center"/>
    </xf>
    <xf borderId="18" fillId="6" fontId="21" numFmtId="0" xfId="0" applyAlignment="1" applyBorder="1" applyFont="1">
      <alignment horizontal="center" vertical="center"/>
    </xf>
    <xf borderId="16" fillId="6" fontId="16" numFmtId="49" xfId="0" applyAlignment="1" applyBorder="1" applyFont="1" applyNumberFormat="1">
      <alignment horizontal="center" shrinkToFit="0" vertical="center" wrapText="1"/>
    </xf>
    <xf borderId="16" fillId="6" fontId="41" numFmtId="49" xfId="0" applyAlignment="1" applyBorder="1" applyFont="1" applyNumberFormat="1">
      <alignment horizontal="left" shrinkToFit="0" vertical="center" wrapText="1"/>
    </xf>
    <xf borderId="16" fillId="6" fontId="42" numFmtId="1" xfId="0" applyAlignment="1" applyBorder="1" applyFont="1" applyNumberFormat="1">
      <alignment horizontal="center" shrinkToFit="0" vertical="center" wrapText="1"/>
    </xf>
    <xf borderId="16" fillId="6" fontId="16" numFmtId="0" xfId="0" applyAlignment="1" applyBorder="1" applyFont="1">
      <alignment horizontal="left" vertical="center"/>
    </xf>
    <xf borderId="16" fillId="6" fontId="21" numFmtId="49" xfId="0" applyAlignment="1" applyBorder="1" applyFont="1" applyNumberFormat="1">
      <alignment horizontal="center" shrinkToFit="0" vertical="center" wrapText="1"/>
    </xf>
    <xf borderId="16" fillId="6" fontId="21" numFmtId="0" xfId="0" applyAlignment="1" applyBorder="1" applyFont="1">
      <alignment horizontal="left" shrinkToFit="0" vertical="center" wrapText="1"/>
    </xf>
    <xf borderId="26" fillId="0" fontId="21" numFmtId="0" xfId="0" applyAlignment="1" applyBorder="1" applyFont="1">
      <alignment horizontal="center" shrinkToFit="0" vertical="center" wrapText="1"/>
    </xf>
    <xf borderId="17" fillId="11" fontId="21" numFmtId="0" xfId="0" applyAlignment="1" applyBorder="1" applyFont="1">
      <alignment horizontal="center" shrinkToFit="0" vertical="center" wrapText="1"/>
    </xf>
    <xf borderId="16" fillId="6" fontId="21" numFmtId="1" xfId="0" applyAlignment="1" applyBorder="1" applyFont="1" applyNumberFormat="1">
      <alignment horizontal="center" shrinkToFit="0" vertical="center" wrapText="1"/>
    </xf>
    <xf borderId="16" fillId="6" fontId="21" numFmtId="4" xfId="0" applyAlignment="1" applyBorder="1" applyFont="1" applyNumberFormat="1">
      <alignment horizontal="center" shrinkToFit="0" vertical="center" wrapText="1"/>
    </xf>
    <xf borderId="16" fillId="12" fontId="21" numFmtId="0" xfId="0" applyAlignment="1" applyBorder="1" applyFont="1">
      <alignment shrinkToFit="0" wrapText="1"/>
    </xf>
    <xf borderId="16" fillId="6" fontId="16" numFmtId="0" xfId="0" applyAlignment="1" applyBorder="1" applyFont="1">
      <alignment horizontal="center" shrinkToFit="0" vertical="center" wrapText="1"/>
    </xf>
    <xf borderId="16" fillId="12" fontId="16" numFmtId="0" xfId="0" applyAlignment="1" applyBorder="1" applyFont="1">
      <alignment horizontal="left" shrinkToFit="0" wrapText="1"/>
    </xf>
    <xf borderId="16" fillId="12" fontId="16" numFmtId="0" xfId="0" applyAlignment="1" applyBorder="1" applyFont="1">
      <alignment shrinkToFit="0" wrapText="1"/>
    </xf>
    <xf borderId="16" fillId="7" fontId="19" numFmtId="49" xfId="0" applyAlignment="1" applyBorder="1" applyFont="1" applyNumberFormat="1">
      <alignment horizontal="left" vertical="center"/>
    </xf>
    <xf borderId="16" fillId="7" fontId="16" numFmtId="1" xfId="0" applyAlignment="1" applyBorder="1" applyFont="1" applyNumberFormat="1">
      <alignment horizontal="left" shrinkToFit="0" vertical="center" wrapText="1"/>
    </xf>
    <xf borderId="16" fillId="7" fontId="21" numFmtId="49" xfId="0" applyAlignment="1" applyBorder="1" applyFont="1" applyNumberFormat="1">
      <alignment horizontal="center" shrinkToFit="0" vertical="center" wrapText="1"/>
    </xf>
    <xf borderId="16" fillId="7" fontId="21" numFmtId="1" xfId="0" applyAlignment="1" applyBorder="1" applyFont="1" applyNumberFormat="1">
      <alignment horizontal="center" shrinkToFit="0" vertical="center" wrapText="1"/>
    </xf>
    <xf borderId="16" fillId="7" fontId="21" numFmtId="49" xfId="0" applyAlignment="1" applyBorder="1" applyFont="1" applyNumberFormat="1">
      <alignment horizontal="left" shrinkToFit="0" vertical="center" wrapText="1"/>
    </xf>
    <xf borderId="37" fillId="7" fontId="21" numFmtId="49" xfId="0" applyAlignment="1" applyBorder="1" applyFont="1" applyNumberFormat="1">
      <alignment horizontal="center" shrinkToFit="0" vertical="center" wrapText="1"/>
    </xf>
    <xf borderId="17" fillId="7" fontId="21" numFmtId="49" xfId="0" applyAlignment="1" applyBorder="1" applyFont="1" applyNumberFormat="1">
      <alignment horizontal="center" shrinkToFit="0" vertical="center" wrapText="1"/>
    </xf>
    <xf borderId="18" fillId="7" fontId="21" numFmtId="49" xfId="0" applyAlignment="1" applyBorder="1" applyFont="1" applyNumberFormat="1">
      <alignment horizontal="center" shrinkToFit="0" vertical="center" wrapText="1"/>
    </xf>
    <xf borderId="16" fillId="7" fontId="16" numFmtId="49" xfId="0" applyAlignment="1" applyBorder="1" applyFont="1" applyNumberFormat="1">
      <alignment horizontal="center" shrinkToFit="0" vertical="center" wrapText="1"/>
    </xf>
    <xf borderId="16" fillId="7" fontId="16" numFmtId="1" xfId="0" applyAlignment="1" applyBorder="1" applyFont="1" applyNumberFormat="1">
      <alignment horizontal="center" shrinkToFit="0" vertical="center" wrapText="1"/>
    </xf>
    <xf borderId="16" fillId="7" fontId="43" numFmtId="49" xfId="0" applyAlignment="1" applyBorder="1" applyFont="1" applyNumberFormat="1">
      <alignment horizontal="left" shrinkToFit="0" vertical="center" wrapText="1"/>
    </xf>
    <xf borderId="16" fillId="7" fontId="44" numFmtId="1" xfId="0" applyAlignment="1" applyBorder="1" applyFont="1" applyNumberFormat="1">
      <alignment horizontal="center" shrinkToFit="0" vertical="center" wrapText="1"/>
    </xf>
    <xf borderId="16" fillId="7" fontId="16" numFmtId="49" xfId="0" applyAlignment="1" applyBorder="1" applyFont="1" applyNumberFormat="1">
      <alignment horizontal="left" vertical="center"/>
    </xf>
    <xf borderId="16" fillId="7" fontId="16" numFmtId="0" xfId="0" applyAlignment="1" applyBorder="1" applyFont="1">
      <alignment shrinkToFit="0" vertical="center" wrapText="1"/>
    </xf>
    <xf borderId="16" fillId="7" fontId="16" numFmtId="0" xfId="0" applyAlignment="1" applyBorder="1" applyFont="1">
      <alignment shrinkToFit="0" vertical="top" wrapText="1"/>
    </xf>
    <xf borderId="37" fillId="7" fontId="23" numFmtId="0" xfId="0" applyAlignment="1" applyBorder="1" applyFont="1">
      <alignment horizontal="center" shrinkToFit="0" vertical="center" wrapText="1"/>
    </xf>
    <xf borderId="17" fillId="7" fontId="23" numFmtId="0" xfId="0" applyAlignment="1" applyBorder="1" applyFont="1">
      <alignment horizontal="center" shrinkToFit="0" vertical="center" wrapText="1"/>
    </xf>
    <xf borderId="18" fillId="7" fontId="23" numFmtId="0" xfId="0" applyAlignment="1" applyBorder="1" applyFont="1">
      <alignment horizontal="center" shrinkToFit="0" vertical="center" wrapText="1"/>
    </xf>
    <xf borderId="16" fillId="7" fontId="21" numFmtId="0" xfId="0" applyAlignment="1" applyBorder="1" applyFont="1">
      <alignment horizontal="center" shrinkToFit="0" vertical="center" wrapText="1"/>
    </xf>
    <xf borderId="26" fillId="0" fontId="23" numFmtId="0" xfId="0" applyAlignment="1" applyBorder="1" applyFont="1">
      <alignment horizontal="center" shrinkToFit="0" vertical="center" wrapText="1"/>
    </xf>
    <xf borderId="19" fillId="0" fontId="23" numFmtId="0" xfId="0" applyAlignment="1" applyBorder="1" applyFont="1">
      <alignment horizontal="center" shrinkToFit="0" vertical="center" wrapText="1"/>
    </xf>
    <xf borderId="16" fillId="7" fontId="16" numFmtId="0" xfId="0" applyAlignment="1" applyBorder="1" applyFont="1">
      <alignment horizontal="center" shrinkToFit="0" vertical="center" wrapText="1"/>
    </xf>
    <xf borderId="16" fillId="7" fontId="16" numFmtId="49" xfId="0" applyAlignment="1" applyBorder="1" applyFont="1" applyNumberFormat="1">
      <alignment horizontal="left" shrinkToFit="0" vertical="center" wrapText="1"/>
    </xf>
    <xf borderId="20" fillId="0" fontId="23" numFmtId="0" xfId="0" applyAlignment="1" applyBorder="1" applyFont="1">
      <alignment horizontal="center" shrinkToFit="0" vertical="center" wrapText="1"/>
    </xf>
    <xf borderId="37" fillId="7" fontId="21" numFmtId="0" xfId="0" applyBorder="1" applyFont="1"/>
    <xf borderId="16" fillId="0" fontId="21" numFmtId="0" xfId="0" applyAlignment="1" applyBorder="1" applyFont="1">
      <alignment readingOrder="0" shrinkToFit="0" vertical="center" wrapText="1"/>
    </xf>
    <xf borderId="26" fillId="0" fontId="45" numFmtId="0" xfId="0" applyAlignment="1" applyBorder="1" applyFont="1">
      <alignment horizontal="center" shrinkToFit="0" vertical="center" wrapText="1"/>
    </xf>
    <xf borderId="19" fillId="0" fontId="45" numFmtId="0" xfId="0" applyAlignment="1" applyBorder="1" applyFont="1">
      <alignment horizontal="center" shrinkToFit="0" vertical="center" wrapText="1"/>
    </xf>
    <xf borderId="16" fillId="7" fontId="23" numFmtId="49" xfId="0" applyAlignment="1" applyBorder="1" applyFont="1" applyNumberFormat="1">
      <alignment horizontal="left" shrinkToFit="0" vertical="center" wrapText="1"/>
    </xf>
    <xf borderId="16" fillId="7" fontId="19" numFmtId="49" xfId="0" applyAlignment="1" applyBorder="1" applyFont="1" applyNumberFormat="1">
      <alignment horizontal="left" shrinkToFit="0" vertical="center" wrapText="1"/>
    </xf>
    <xf borderId="16" fillId="7" fontId="21" numFmtId="49" xfId="0" applyAlignment="1" applyBorder="1" applyFont="1" applyNumberFormat="1">
      <alignment shrinkToFit="0" vertical="center" wrapText="1"/>
    </xf>
    <xf borderId="0" fillId="0" fontId="46" numFmtId="0" xfId="0" applyAlignment="1" applyFont="1">
      <alignment horizontal="center" vertical="center"/>
    </xf>
    <xf borderId="42" fillId="0" fontId="46" numFmtId="0" xfId="0" applyAlignment="1" applyBorder="1" applyFont="1">
      <alignment horizontal="center" vertical="center"/>
    </xf>
    <xf borderId="0" fillId="0" fontId="46" numFmtId="1" xfId="0" applyAlignment="1" applyFont="1" applyNumberFormat="1">
      <alignment horizontal="center" shrinkToFit="0" vertical="center" wrapText="1"/>
    </xf>
    <xf borderId="0" fillId="0" fontId="46" numFmtId="1" xfId="0" applyAlignment="1" applyFont="1" applyNumberFormat="1">
      <alignment horizontal="center" readingOrder="0" shrinkToFit="0" vertical="center" wrapText="1"/>
    </xf>
    <xf borderId="10" fillId="14" fontId="47" numFmtId="0" xfId="0" applyAlignment="1" applyBorder="1" applyFill="1" applyFont="1">
      <alignment horizontal="center" shrinkToFit="0" vertical="center" wrapText="1"/>
    </xf>
    <xf borderId="11" fillId="14" fontId="47" numFmtId="0" xfId="0" applyAlignment="1" applyBorder="1" applyFont="1">
      <alignment horizontal="center" shrinkToFit="0" vertical="center" wrapText="1"/>
    </xf>
    <xf borderId="43" fillId="14" fontId="47" numFmtId="0" xfId="0" applyAlignment="1" applyBorder="1" applyFont="1">
      <alignment horizontal="center" shrinkToFit="0" vertical="center" wrapText="1"/>
    </xf>
    <xf borderId="0" fillId="0" fontId="48" numFmtId="0" xfId="0" applyAlignment="1" applyFont="1">
      <alignment horizontal="center" shrinkToFit="0" vertical="top" wrapText="1"/>
    </xf>
    <xf borderId="44" fillId="2" fontId="48" numFmtId="49" xfId="0" applyAlignment="1" applyBorder="1" applyFont="1" applyNumberFormat="1">
      <alignment horizontal="left" shrinkToFit="0" vertical="center" wrapText="1"/>
    </xf>
    <xf borderId="44" fillId="2" fontId="47" numFmtId="49" xfId="0" applyAlignment="1" applyBorder="1" applyFont="1" applyNumberFormat="1">
      <alignment horizontal="center" shrinkToFit="0" vertical="center" wrapText="1"/>
    </xf>
    <xf borderId="45" fillId="2" fontId="48" numFmtId="0" xfId="0" applyAlignment="1" applyBorder="1" applyFont="1">
      <alignment horizontal="left" shrinkToFit="0" vertical="center" wrapText="1"/>
    </xf>
    <xf borderId="46" fillId="2" fontId="48" numFmtId="1" xfId="0" applyAlignment="1" applyBorder="1" applyFont="1" applyNumberFormat="1">
      <alignment horizontal="left" shrinkToFit="0" vertical="center" wrapText="1"/>
    </xf>
    <xf borderId="47" fillId="14" fontId="49" numFmtId="0" xfId="0" applyAlignment="1" applyBorder="1" applyFont="1">
      <alignment horizontal="center" shrinkToFit="0" vertical="top" wrapText="1"/>
    </xf>
    <xf borderId="22" fillId="14" fontId="49" numFmtId="0" xfId="0" applyAlignment="1" applyBorder="1" applyFont="1">
      <alignment horizontal="center" shrinkToFit="0" vertical="top" wrapText="1"/>
    </xf>
    <xf borderId="22" fillId="14" fontId="48" numFmtId="0" xfId="0" applyAlignment="1" applyBorder="1" applyFont="1">
      <alignment horizontal="center" shrinkToFit="0" vertical="top" wrapText="1"/>
    </xf>
    <xf borderId="6" fillId="14" fontId="48" numFmtId="0" xfId="0" applyAlignment="1" applyBorder="1" applyFont="1">
      <alignment horizontal="center" shrinkToFit="0" vertical="top" wrapText="1"/>
    </xf>
    <xf borderId="0" fillId="0" fontId="48" numFmtId="0" xfId="0" applyAlignment="1" applyFont="1">
      <alignment shrinkToFit="0" vertical="top" wrapText="1"/>
    </xf>
    <xf borderId="48" fillId="0" fontId="18" numFmtId="0" xfId="0" applyBorder="1" applyFont="1"/>
    <xf borderId="49" fillId="2" fontId="48" numFmtId="1" xfId="0" applyAlignment="1" applyBorder="1" applyFont="1" applyNumberFormat="1">
      <alignment horizontal="left" shrinkToFit="0" vertical="center" wrapText="1"/>
    </xf>
    <xf borderId="50" fillId="0" fontId="18" numFmtId="0" xfId="0" applyBorder="1" applyFont="1"/>
    <xf borderId="45" fillId="2" fontId="47" numFmtId="0" xfId="0" applyAlignment="1" applyBorder="1" applyFont="1">
      <alignment vertical="center"/>
    </xf>
    <xf borderId="46" fillId="2" fontId="47" numFmtId="0" xfId="0" applyAlignment="1" applyBorder="1" applyFont="1">
      <alignment horizontal="left" shrinkToFit="0" vertical="center" wrapText="1"/>
    </xf>
    <xf borderId="51" fillId="2" fontId="47" numFmtId="1" xfId="0" applyAlignment="1" applyBorder="1" applyFont="1" applyNumberFormat="1">
      <alignment horizontal="left" shrinkToFit="0" vertical="center" wrapText="1"/>
    </xf>
    <xf borderId="47" fillId="11" fontId="46" numFmtId="0" xfId="0" applyAlignment="1" applyBorder="1" applyFont="1">
      <alignment horizontal="center" shrinkToFit="0" vertical="center" wrapText="1"/>
    </xf>
    <xf borderId="22" fillId="15" fontId="47" numFmtId="0" xfId="0" applyAlignment="1" applyBorder="1" applyFill="1" applyFont="1">
      <alignment horizontal="center" shrinkToFit="0" vertical="center" wrapText="1"/>
    </xf>
    <xf borderId="22" fillId="16" fontId="47" numFmtId="0" xfId="0" applyAlignment="1" applyBorder="1" applyFill="1" applyFont="1">
      <alignment horizontal="center" shrinkToFit="0" vertical="center" wrapText="1"/>
    </xf>
    <xf borderId="6" fillId="10" fontId="47" numFmtId="0" xfId="0" applyAlignment="1" applyBorder="1" applyFont="1">
      <alignment horizontal="center" shrinkToFit="0" vertical="center" wrapText="1"/>
    </xf>
    <xf borderId="44" fillId="3" fontId="48" numFmtId="49" xfId="0" applyAlignment="1" applyBorder="1" applyFont="1" applyNumberFormat="1">
      <alignment horizontal="left" shrinkToFit="0" vertical="center" wrapText="1"/>
    </xf>
    <xf borderId="44" fillId="3" fontId="47" numFmtId="49" xfId="0" applyAlignment="1" applyBorder="1" applyFont="1" applyNumberFormat="1">
      <alignment horizontal="center" shrinkToFit="0" vertical="center" wrapText="1"/>
    </xf>
    <xf borderId="45" fillId="3" fontId="48" numFmtId="0" xfId="0" applyAlignment="1" applyBorder="1" applyFont="1">
      <alignment horizontal="left" shrinkToFit="0" vertical="center" wrapText="1"/>
    </xf>
    <xf borderId="45" fillId="3" fontId="48" numFmtId="165" xfId="0" applyAlignment="1" applyBorder="1" applyFont="1" applyNumberFormat="1">
      <alignment horizontal="left" shrinkToFit="0" vertical="center" wrapText="1"/>
    </xf>
    <xf borderId="52" fillId="3" fontId="48" numFmtId="1" xfId="0" applyAlignment="1" applyBorder="1" applyFont="1" applyNumberFormat="1">
      <alignment horizontal="left" shrinkToFit="0" vertical="center" wrapText="1"/>
    </xf>
    <xf borderId="45" fillId="3" fontId="48" numFmtId="0" xfId="0" applyAlignment="1" applyBorder="1" applyFont="1">
      <alignment horizontal="left" shrinkToFit="0" wrapText="1"/>
    </xf>
    <xf borderId="45" fillId="3" fontId="48" numFmtId="49" xfId="0" applyAlignment="1" applyBorder="1" applyFont="1" applyNumberFormat="1">
      <alignment horizontal="left" shrinkToFit="0" vertical="center" wrapText="1"/>
    </xf>
    <xf borderId="46" fillId="3" fontId="48" numFmtId="1" xfId="0" applyAlignment="1" applyBorder="1" applyFont="1" applyNumberFormat="1">
      <alignment horizontal="left" shrinkToFit="0" vertical="center" wrapText="1"/>
    </xf>
    <xf borderId="49" fillId="3" fontId="48" numFmtId="1" xfId="0" applyAlignment="1" applyBorder="1" applyFont="1" applyNumberFormat="1">
      <alignment horizontal="left" shrinkToFit="0" vertical="center" wrapText="1"/>
    </xf>
    <xf borderId="53" fillId="3" fontId="47" numFmtId="0" xfId="0" applyAlignment="1" applyBorder="1" applyFont="1">
      <alignment horizontal="left" vertical="center"/>
    </xf>
    <xf borderId="54" fillId="0" fontId="18" numFmtId="0" xfId="0" applyBorder="1" applyFont="1"/>
    <xf borderId="46" fillId="3" fontId="47" numFmtId="0" xfId="0" applyAlignment="1" applyBorder="1" applyFont="1">
      <alignment horizontal="left" shrinkToFit="0" vertical="center" wrapText="1"/>
    </xf>
    <xf borderId="51" fillId="3" fontId="47" numFmtId="1" xfId="0" applyAlignment="1" applyBorder="1" applyFont="1" applyNumberFormat="1">
      <alignment horizontal="left" shrinkToFit="0" vertical="center" wrapText="1"/>
    </xf>
    <xf borderId="47" fillId="17" fontId="47" numFmtId="0" xfId="0" applyAlignment="1" applyBorder="1" applyFill="1" applyFont="1">
      <alignment horizontal="center" shrinkToFit="0" vertical="center" wrapText="1"/>
    </xf>
    <xf borderId="0" fillId="0" fontId="47" numFmtId="0" xfId="0" applyAlignment="1" applyFont="1">
      <alignment shrinkToFit="0" vertical="top" wrapText="1"/>
    </xf>
    <xf borderId="44" fillId="4" fontId="48" numFmtId="0" xfId="0" applyAlignment="1" applyBorder="1" applyFont="1">
      <alignment horizontal="left" shrinkToFit="0" vertical="center" wrapText="1"/>
    </xf>
    <xf borderId="44" fillId="4" fontId="47" numFmtId="0" xfId="0" applyAlignment="1" applyBorder="1" applyFont="1">
      <alignment horizontal="center" shrinkToFit="0" vertical="center" wrapText="1"/>
    </xf>
    <xf borderId="45" fillId="4" fontId="48" numFmtId="0" xfId="0" applyAlignment="1" applyBorder="1" applyFont="1">
      <alignment horizontal="left" shrinkToFit="0" vertical="center" wrapText="1"/>
    </xf>
    <xf borderId="52" fillId="4" fontId="48" numFmtId="1" xfId="0" applyAlignment="1" applyBorder="1" applyFont="1" applyNumberFormat="1">
      <alignment horizontal="left" shrinkToFit="0" vertical="center" wrapText="1"/>
    </xf>
    <xf borderId="46" fillId="4" fontId="48" numFmtId="1" xfId="0" applyAlignment="1" applyBorder="1" applyFont="1" applyNumberFormat="1">
      <alignment horizontal="left" shrinkToFit="0" vertical="center" wrapText="1"/>
    </xf>
    <xf borderId="45" fillId="4" fontId="48" numFmtId="0" xfId="0" applyAlignment="1" applyBorder="1" applyFont="1">
      <alignment horizontal="left" shrinkToFit="0" wrapText="1"/>
    </xf>
    <xf borderId="45" fillId="4" fontId="49" numFmtId="0" xfId="0" applyAlignment="1" applyBorder="1" applyFont="1">
      <alignment horizontal="left" shrinkToFit="0" vertical="center" wrapText="1"/>
    </xf>
    <xf borderId="49" fillId="4" fontId="48" numFmtId="1" xfId="0" applyAlignment="1" applyBorder="1" applyFont="1" applyNumberFormat="1">
      <alignment horizontal="left" shrinkToFit="0" vertical="center" wrapText="1"/>
    </xf>
    <xf borderId="45" fillId="4" fontId="47" numFmtId="0" xfId="0" applyAlignment="1" applyBorder="1" applyFont="1">
      <alignment horizontal="left" vertical="center"/>
    </xf>
    <xf borderId="45" fillId="4" fontId="47" numFmtId="0" xfId="0" applyAlignment="1" applyBorder="1" applyFont="1">
      <alignment horizontal="left" shrinkToFit="0" vertical="center" wrapText="1"/>
    </xf>
    <xf borderId="46" fillId="4" fontId="47" numFmtId="0" xfId="0" applyAlignment="1" applyBorder="1" applyFont="1">
      <alignment horizontal="left" shrinkToFit="0" vertical="center" wrapText="1"/>
    </xf>
    <xf borderId="51" fillId="4" fontId="47" numFmtId="1" xfId="0" applyAlignment="1" applyBorder="1" applyFont="1" applyNumberFormat="1">
      <alignment horizontal="left" shrinkToFit="0" vertical="center" wrapText="1"/>
    </xf>
    <xf borderId="44" fillId="5" fontId="48" numFmtId="49" xfId="0" applyAlignment="1" applyBorder="1" applyFont="1" applyNumberFormat="1">
      <alignment horizontal="left" shrinkToFit="0" vertical="center" wrapText="1"/>
    </xf>
    <xf borderId="44" fillId="5" fontId="47" numFmtId="49" xfId="0" applyAlignment="1" applyBorder="1" applyFont="1" applyNumberFormat="1">
      <alignment horizontal="center" shrinkToFit="0" vertical="center" wrapText="1"/>
    </xf>
    <xf borderId="45" fillId="5" fontId="48" numFmtId="0" xfId="0" applyAlignment="1" applyBorder="1" applyFont="1">
      <alignment horizontal="left" shrinkToFit="0" wrapText="1"/>
    </xf>
    <xf borderId="45" fillId="5" fontId="48" numFmtId="49" xfId="0" applyAlignment="1" applyBorder="1" applyFont="1" applyNumberFormat="1">
      <alignment shrinkToFit="0" wrapText="1"/>
    </xf>
    <xf borderId="52" fillId="5" fontId="48" numFmtId="1" xfId="0" applyAlignment="1" applyBorder="1" applyFont="1" applyNumberFormat="1">
      <alignment horizontal="left" shrinkToFit="0" wrapText="1"/>
    </xf>
    <xf borderId="46" fillId="5" fontId="48" numFmtId="1" xfId="0" applyAlignment="1" applyBorder="1" applyFont="1" applyNumberFormat="1">
      <alignment horizontal="left" shrinkToFit="0" wrapText="1"/>
    </xf>
    <xf borderId="45" fillId="5" fontId="48" numFmtId="49" xfId="0" applyBorder="1" applyFont="1" applyNumberFormat="1"/>
    <xf borderId="45" fillId="5" fontId="48" numFmtId="0" xfId="0" applyAlignment="1" applyBorder="1" applyFont="1">
      <alignment horizontal="left"/>
    </xf>
    <xf borderId="49" fillId="5" fontId="48" numFmtId="1" xfId="0" applyAlignment="1" applyBorder="1" applyFont="1" applyNumberFormat="1">
      <alignment horizontal="left" shrinkToFit="0" wrapText="1"/>
    </xf>
    <xf borderId="45" fillId="5" fontId="47" numFmtId="0" xfId="0" applyAlignment="1" applyBorder="1" applyFont="1">
      <alignment vertical="center"/>
    </xf>
    <xf borderId="45" fillId="5" fontId="47" numFmtId="0" xfId="0" applyAlignment="1" applyBorder="1" applyFont="1">
      <alignment shrinkToFit="0" vertical="center" wrapText="1"/>
    </xf>
    <xf borderId="46" fillId="5" fontId="47" numFmtId="0" xfId="0" applyAlignment="1" applyBorder="1" applyFont="1">
      <alignment horizontal="left" shrinkToFit="0" vertical="center" wrapText="1"/>
    </xf>
    <xf borderId="51" fillId="5" fontId="47" numFmtId="1" xfId="0" applyAlignment="1" applyBorder="1" applyFont="1" applyNumberFormat="1">
      <alignment horizontal="left" shrinkToFit="0" vertical="center" wrapText="1"/>
    </xf>
    <xf borderId="44" fillId="6" fontId="48" numFmtId="49" xfId="0" applyAlignment="1" applyBorder="1" applyFont="1" applyNumberFormat="1">
      <alignment horizontal="left" shrinkToFit="0" vertical="center" wrapText="1"/>
    </xf>
    <xf borderId="44" fillId="6" fontId="47" numFmtId="49" xfId="0" applyAlignment="1" applyBorder="1" applyFont="1" applyNumberFormat="1">
      <alignment horizontal="center" shrinkToFit="0" vertical="center" wrapText="1"/>
    </xf>
    <xf borderId="45" fillId="6" fontId="48" numFmtId="0" xfId="0" applyAlignment="1" applyBorder="1" applyFont="1">
      <alignment horizontal="left" shrinkToFit="0" vertical="center" wrapText="1"/>
    </xf>
    <xf borderId="45" fillId="6" fontId="48" numFmtId="49" xfId="0" applyAlignment="1" applyBorder="1" applyFont="1" applyNumberFormat="1">
      <alignment horizontal="left" shrinkToFit="0" vertical="center" wrapText="1"/>
    </xf>
    <xf borderId="52" fillId="6" fontId="48" numFmtId="1" xfId="0" applyAlignment="1" applyBorder="1" applyFont="1" applyNumberFormat="1">
      <alignment horizontal="left" shrinkToFit="0" vertical="center" wrapText="1"/>
    </xf>
    <xf borderId="46" fillId="6" fontId="48" numFmtId="1" xfId="0" applyAlignment="1" applyBorder="1" applyFont="1" applyNumberFormat="1">
      <alignment horizontal="left" shrinkToFit="0" vertical="center" wrapText="1"/>
    </xf>
    <xf borderId="49" fillId="6" fontId="48" numFmtId="1" xfId="0" applyAlignment="1" applyBorder="1" applyFont="1" applyNumberFormat="1">
      <alignment horizontal="left" shrinkToFit="0" vertical="center" wrapText="1"/>
    </xf>
    <xf borderId="45" fillId="6" fontId="47" numFmtId="0" xfId="0" applyAlignment="1" applyBorder="1" applyFont="1">
      <alignment vertical="center"/>
    </xf>
    <xf borderId="46" fillId="6" fontId="47" numFmtId="0" xfId="0" applyAlignment="1" applyBorder="1" applyFont="1">
      <alignment horizontal="left" shrinkToFit="0" vertical="center" wrapText="1"/>
    </xf>
    <xf borderId="51" fillId="6" fontId="47" numFmtId="1" xfId="0" applyAlignment="1" applyBorder="1" applyFont="1" applyNumberFormat="1">
      <alignment horizontal="left" shrinkToFit="0" vertical="center" wrapText="1"/>
    </xf>
    <xf borderId="44" fillId="7" fontId="48" numFmtId="49" xfId="0" applyAlignment="1" applyBorder="1" applyFont="1" applyNumberFormat="1">
      <alignment horizontal="left" shrinkToFit="0" vertical="center" wrapText="1"/>
    </xf>
    <xf borderId="44" fillId="7" fontId="47" numFmtId="49" xfId="0" applyAlignment="1" applyBorder="1" applyFont="1" applyNumberFormat="1">
      <alignment horizontal="center" shrinkToFit="0" vertical="center" wrapText="1"/>
    </xf>
    <xf borderId="45" fillId="7" fontId="48" numFmtId="0" xfId="0" applyAlignment="1" applyBorder="1" applyFont="1">
      <alignment horizontal="left" shrinkToFit="0" vertical="center" wrapText="1"/>
    </xf>
    <xf borderId="45" fillId="7" fontId="48" numFmtId="49" xfId="0" applyAlignment="1" applyBorder="1" applyFont="1" applyNumberFormat="1">
      <alignment horizontal="left" shrinkToFit="0" vertical="center" wrapText="1"/>
    </xf>
    <xf borderId="52" fillId="7" fontId="48" numFmtId="1" xfId="0" applyAlignment="1" applyBorder="1" applyFont="1" applyNumberFormat="1">
      <alignment horizontal="left" shrinkToFit="0" vertical="center" wrapText="1"/>
    </xf>
    <xf borderId="46" fillId="7" fontId="48" numFmtId="1" xfId="0" applyAlignment="1" applyBorder="1" applyFont="1" applyNumberFormat="1">
      <alignment horizontal="left" shrinkToFit="0" vertical="center" wrapText="1"/>
    </xf>
    <xf borderId="49" fillId="7" fontId="48" numFmtId="1" xfId="0" applyAlignment="1" applyBorder="1" applyFont="1" applyNumberFormat="1">
      <alignment horizontal="left" shrinkToFit="0" vertical="center" wrapText="1"/>
    </xf>
    <xf borderId="45" fillId="7" fontId="47" numFmtId="0" xfId="0" applyAlignment="1" applyBorder="1" applyFont="1">
      <alignment horizontal="left" vertical="center"/>
    </xf>
    <xf borderId="55" fillId="7" fontId="48" numFmtId="0" xfId="0" applyAlignment="1" applyBorder="1" applyFont="1">
      <alignment horizontal="left" shrinkToFit="0" vertical="center" wrapText="1"/>
    </xf>
    <xf borderId="49" fillId="7" fontId="47" numFmtId="0" xfId="0" applyAlignment="1" applyBorder="1" applyFont="1">
      <alignment horizontal="left" shrinkToFit="0" vertical="center" wrapText="1"/>
    </xf>
    <xf borderId="51" fillId="7" fontId="47" numFmtId="1" xfId="0" applyAlignment="1" applyBorder="1" applyFont="1" applyNumberFormat="1">
      <alignment horizontal="left" shrinkToFit="0" vertical="center" wrapText="1"/>
    </xf>
    <xf borderId="56" fillId="7" fontId="47" numFmtId="1" xfId="0" applyAlignment="1" applyBorder="1" applyFont="1" applyNumberFormat="1">
      <alignment horizontal="left" shrinkToFit="0" vertical="center" wrapText="1"/>
    </xf>
    <xf borderId="45" fillId="17" fontId="48" numFmtId="0" xfId="0" applyBorder="1" applyFont="1"/>
    <xf borderId="46" fillId="17" fontId="48" numFmtId="0" xfId="0" applyBorder="1" applyFont="1"/>
    <xf borderId="51" fillId="17" fontId="50" numFmtId="0" xfId="0" applyBorder="1" applyFont="1"/>
    <xf borderId="9" fillId="17" fontId="51" numFmtId="0" xfId="0" applyAlignment="1" applyBorder="1" applyFont="1">
      <alignment horizontal="left"/>
    </xf>
    <xf borderId="57" fillId="17" fontId="50" numFmtId="1" xfId="0" applyAlignment="1" applyBorder="1" applyFont="1" applyNumberFormat="1">
      <alignment horizontal="left"/>
    </xf>
    <xf borderId="9" fillId="17" fontId="50" numFmtId="1" xfId="0" applyAlignment="1" applyBorder="1" applyFont="1" applyNumberFormat="1">
      <alignment horizontal="left"/>
    </xf>
    <xf borderId="58" fillId="17" fontId="47" numFmtId="1" xfId="0" applyAlignment="1" applyBorder="1" applyFont="1" applyNumberFormat="1">
      <alignment horizontal="center"/>
    </xf>
    <xf borderId="59" fillId="15" fontId="47" numFmtId="1" xfId="0" applyAlignment="1" applyBorder="1" applyFont="1" applyNumberFormat="1">
      <alignment horizontal="center"/>
    </xf>
    <xf borderId="59" fillId="16" fontId="47" numFmtId="1" xfId="0" applyAlignment="1" applyBorder="1" applyFont="1" applyNumberFormat="1">
      <alignment horizontal="center"/>
    </xf>
    <xf borderId="60" fillId="10" fontId="47" numFmtId="1" xfId="0" applyAlignment="1" applyBorder="1" applyFont="1" applyNumberFormat="1">
      <alignment horizontal="center"/>
    </xf>
    <xf borderId="0" fillId="0" fontId="48" numFmtId="0" xfId="0" applyFont="1"/>
    <xf borderId="0" fillId="0" fontId="48" numFmtId="1"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13"/>
    <col customWidth="1" min="2" max="2" width="38.38"/>
    <col customWidth="1" min="3" max="3" width="130.38"/>
    <col customWidth="1" min="4" max="4" width="87.25"/>
    <col customWidth="1" min="5" max="8" width="10.88"/>
    <col customWidth="1" min="9" max="23" width="10.75"/>
  </cols>
  <sheetData>
    <row r="1">
      <c r="B1" s="1"/>
      <c r="C1" s="2" t="s">
        <v>0</v>
      </c>
      <c r="D1" s="3"/>
      <c r="E1" s="4"/>
      <c r="F1" s="4"/>
      <c r="G1" s="4"/>
      <c r="H1" s="4"/>
      <c r="I1" s="4"/>
      <c r="J1" s="4"/>
      <c r="K1" s="4"/>
      <c r="L1" s="4"/>
      <c r="M1" s="4"/>
      <c r="N1" s="4"/>
      <c r="O1" s="4"/>
      <c r="P1" s="4"/>
      <c r="Q1" s="4"/>
      <c r="R1" s="4"/>
      <c r="S1" s="4"/>
      <c r="T1" s="4"/>
      <c r="U1" s="4"/>
      <c r="V1" s="4"/>
      <c r="W1" s="4"/>
      <c r="X1" s="4"/>
      <c r="Y1" s="4"/>
      <c r="Z1" s="4"/>
    </row>
    <row r="2">
      <c r="B2" s="1"/>
      <c r="C2" s="5" t="s">
        <v>1</v>
      </c>
      <c r="D2" s="6"/>
      <c r="E2" s="4"/>
      <c r="F2" s="4"/>
      <c r="G2" s="4"/>
      <c r="H2" s="4"/>
      <c r="I2" s="4"/>
      <c r="J2" s="4"/>
      <c r="K2" s="4"/>
      <c r="L2" s="4"/>
      <c r="M2" s="4"/>
      <c r="N2" s="4"/>
      <c r="O2" s="4"/>
      <c r="P2" s="4"/>
      <c r="Q2" s="4"/>
      <c r="R2" s="4"/>
      <c r="S2" s="4"/>
      <c r="T2" s="4"/>
      <c r="U2" s="4"/>
      <c r="V2" s="4"/>
      <c r="W2" s="4"/>
      <c r="X2" s="4"/>
      <c r="Y2" s="4"/>
      <c r="Z2" s="4"/>
    </row>
    <row r="3">
      <c r="B3" s="1"/>
      <c r="C3" s="7"/>
      <c r="D3" s="7"/>
      <c r="E3" s="4"/>
      <c r="F3" s="4"/>
      <c r="G3" s="4"/>
      <c r="H3" s="4"/>
      <c r="I3" s="4"/>
      <c r="J3" s="4"/>
      <c r="K3" s="4"/>
      <c r="L3" s="4"/>
      <c r="M3" s="4"/>
      <c r="N3" s="4"/>
      <c r="O3" s="4"/>
      <c r="P3" s="4"/>
      <c r="Q3" s="4"/>
      <c r="R3" s="4"/>
      <c r="S3" s="4"/>
      <c r="T3" s="4"/>
      <c r="U3" s="4"/>
      <c r="V3" s="4"/>
      <c r="W3" s="4"/>
      <c r="X3" s="4"/>
      <c r="Y3" s="4"/>
      <c r="Z3" s="4"/>
    </row>
    <row r="4" ht="174.0" customHeight="1">
      <c r="B4" s="1"/>
      <c r="C4" s="8" t="s">
        <v>2</v>
      </c>
      <c r="D4" s="9"/>
      <c r="E4" s="4"/>
      <c r="F4" s="4"/>
      <c r="G4" s="4"/>
      <c r="H4" s="4"/>
      <c r="I4" s="4"/>
      <c r="J4" s="4"/>
      <c r="K4" s="4"/>
      <c r="L4" s="4"/>
      <c r="M4" s="4"/>
      <c r="N4" s="4"/>
      <c r="O4" s="4"/>
      <c r="P4" s="4"/>
      <c r="Q4" s="4"/>
      <c r="R4" s="4"/>
      <c r="S4" s="4"/>
      <c r="T4" s="4"/>
      <c r="U4" s="4"/>
      <c r="V4" s="4"/>
      <c r="W4" s="4"/>
      <c r="X4" s="4"/>
      <c r="Y4" s="4"/>
      <c r="Z4" s="4"/>
    </row>
    <row r="5">
      <c r="B5" s="1"/>
      <c r="C5" s="10" t="s">
        <v>3</v>
      </c>
      <c r="D5" s="11"/>
      <c r="E5" s="4"/>
      <c r="F5" s="4"/>
      <c r="G5" s="4"/>
      <c r="H5" s="4"/>
      <c r="I5" s="4"/>
      <c r="J5" s="4"/>
      <c r="K5" s="4"/>
      <c r="L5" s="4"/>
      <c r="M5" s="4"/>
      <c r="N5" s="4"/>
      <c r="O5" s="4"/>
      <c r="P5" s="4"/>
      <c r="Q5" s="4"/>
      <c r="R5" s="4"/>
      <c r="S5" s="4"/>
      <c r="T5" s="4"/>
      <c r="U5" s="4"/>
      <c r="V5" s="4"/>
      <c r="W5" s="4"/>
      <c r="X5" s="4"/>
      <c r="Y5" s="4"/>
      <c r="Z5" s="4"/>
    </row>
    <row r="6" ht="12.0" customHeight="1">
      <c r="B6" s="1"/>
      <c r="C6" s="11"/>
      <c r="D6" s="11"/>
      <c r="E6" s="4"/>
      <c r="F6" s="4"/>
      <c r="G6" s="4"/>
      <c r="H6" s="4"/>
      <c r="I6" s="4"/>
      <c r="J6" s="4"/>
      <c r="K6" s="4"/>
      <c r="L6" s="4"/>
      <c r="M6" s="4"/>
      <c r="N6" s="4"/>
      <c r="O6" s="4"/>
      <c r="P6" s="4"/>
      <c r="Q6" s="4"/>
      <c r="R6" s="4"/>
      <c r="S6" s="4"/>
      <c r="T6" s="4"/>
      <c r="U6" s="4"/>
      <c r="V6" s="4"/>
      <c r="W6" s="4"/>
      <c r="X6" s="4"/>
      <c r="Y6" s="4"/>
      <c r="Z6" s="4"/>
    </row>
    <row r="7" ht="12.0" customHeight="1">
      <c r="B7" s="1"/>
      <c r="C7" s="12"/>
      <c r="D7" s="12"/>
      <c r="E7" s="4"/>
      <c r="F7" s="4"/>
      <c r="G7" s="4"/>
      <c r="H7" s="4"/>
      <c r="I7" s="4"/>
      <c r="J7" s="4"/>
      <c r="K7" s="4"/>
      <c r="L7" s="4"/>
      <c r="M7" s="4"/>
      <c r="N7" s="4"/>
      <c r="O7" s="4"/>
      <c r="P7" s="4"/>
      <c r="Q7" s="4"/>
      <c r="R7" s="4"/>
      <c r="S7" s="4"/>
      <c r="T7" s="4"/>
      <c r="U7" s="4"/>
      <c r="V7" s="4"/>
      <c r="W7" s="4"/>
      <c r="X7" s="4"/>
      <c r="Y7" s="4"/>
      <c r="Z7" s="4"/>
    </row>
    <row r="8" ht="41.25" customHeight="1">
      <c r="B8" s="13" t="s">
        <v>4</v>
      </c>
      <c r="C8" s="14" t="s">
        <v>5</v>
      </c>
      <c r="D8" s="7"/>
      <c r="E8" s="4"/>
      <c r="F8" s="4"/>
      <c r="G8" s="4"/>
      <c r="H8" s="4"/>
      <c r="I8" s="4"/>
      <c r="J8" s="4"/>
      <c r="K8" s="4"/>
      <c r="L8" s="4"/>
      <c r="M8" s="4"/>
      <c r="N8" s="4"/>
      <c r="O8" s="4"/>
      <c r="P8" s="4"/>
      <c r="Q8" s="4"/>
      <c r="R8" s="4"/>
      <c r="S8" s="4"/>
      <c r="T8" s="4"/>
      <c r="U8" s="4"/>
      <c r="V8" s="4"/>
      <c r="W8" s="4"/>
      <c r="X8" s="4"/>
      <c r="Y8" s="4"/>
      <c r="Z8" s="4"/>
    </row>
    <row r="9" ht="70.5" customHeight="1">
      <c r="B9" s="15" t="s">
        <v>6</v>
      </c>
      <c r="C9" s="16" t="s">
        <v>7</v>
      </c>
      <c r="E9" s="4"/>
      <c r="F9" s="4"/>
      <c r="G9" s="4"/>
      <c r="H9" s="4"/>
      <c r="I9" s="4"/>
      <c r="J9" s="4"/>
      <c r="K9" s="4"/>
      <c r="L9" s="4"/>
      <c r="M9" s="4"/>
      <c r="N9" s="4"/>
      <c r="O9" s="4"/>
      <c r="P9" s="4"/>
      <c r="Q9" s="4"/>
      <c r="R9" s="4"/>
      <c r="S9" s="4"/>
      <c r="T9" s="4"/>
      <c r="U9" s="4"/>
      <c r="V9" s="4"/>
      <c r="W9" s="4"/>
      <c r="X9" s="4"/>
      <c r="Y9" s="4"/>
      <c r="Z9" s="4"/>
    </row>
    <row r="10" ht="70.5" customHeight="1">
      <c r="B10" s="15" t="s">
        <v>8</v>
      </c>
      <c r="C10" s="17" t="s">
        <v>9</v>
      </c>
      <c r="E10" s="4"/>
      <c r="F10" s="4"/>
      <c r="G10" s="4"/>
      <c r="H10" s="4"/>
      <c r="I10" s="4"/>
      <c r="J10" s="4"/>
      <c r="K10" s="4"/>
      <c r="L10" s="4"/>
      <c r="M10" s="4"/>
      <c r="N10" s="4"/>
      <c r="O10" s="4"/>
      <c r="P10" s="4"/>
      <c r="Q10" s="4"/>
      <c r="R10" s="4"/>
      <c r="S10" s="4"/>
      <c r="T10" s="4"/>
      <c r="U10" s="4"/>
      <c r="V10" s="4"/>
      <c r="W10" s="4"/>
      <c r="X10" s="4"/>
      <c r="Y10" s="4"/>
      <c r="Z10" s="4"/>
    </row>
    <row r="11" ht="70.5" customHeight="1">
      <c r="B11" s="18" t="s">
        <v>10</v>
      </c>
      <c r="C11" s="19" t="s">
        <v>11</v>
      </c>
      <c r="E11" s="4"/>
      <c r="F11" s="4"/>
      <c r="G11" s="4"/>
      <c r="H11" s="4"/>
      <c r="I11" s="4"/>
      <c r="J11" s="4"/>
      <c r="K11" s="4"/>
      <c r="L11" s="4"/>
      <c r="M11" s="4"/>
      <c r="N11" s="4"/>
      <c r="O11" s="4"/>
      <c r="P11" s="4"/>
      <c r="Q11" s="4"/>
      <c r="R11" s="4"/>
      <c r="S11" s="4"/>
      <c r="T11" s="4"/>
      <c r="U11" s="4"/>
      <c r="V11" s="4"/>
      <c r="W11" s="4"/>
      <c r="X11" s="4"/>
      <c r="Y11" s="4"/>
      <c r="Z11" s="4"/>
    </row>
    <row r="12" ht="70.5" customHeight="1">
      <c r="B12" s="15" t="s">
        <v>12</v>
      </c>
      <c r="C12" s="20" t="s">
        <v>13</v>
      </c>
      <c r="E12" s="4"/>
      <c r="F12" s="4"/>
      <c r="G12" s="4"/>
      <c r="H12" s="4"/>
      <c r="I12" s="4"/>
      <c r="J12" s="4"/>
      <c r="K12" s="4"/>
      <c r="L12" s="4"/>
      <c r="M12" s="4"/>
      <c r="N12" s="4"/>
      <c r="O12" s="4"/>
      <c r="P12" s="4"/>
      <c r="Q12" s="4"/>
      <c r="R12" s="4"/>
      <c r="S12" s="4"/>
      <c r="T12" s="4"/>
      <c r="U12" s="4"/>
      <c r="V12" s="4"/>
      <c r="W12" s="4"/>
      <c r="X12" s="4"/>
      <c r="Y12" s="4"/>
      <c r="Z12" s="4"/>
    </row>
    <row r="13" ht="70.5" customHeight="1">
      <c r="B13" s="15" t="s">
        <v>14</v>
      </c>
      <c r="C13" s="21" t="s">
        <v>15</v>
      </c>
      <c r="E13" s="4"/>
      <c r="F13" s="4"/>
      <c r="G13" s="4"/>
      <c r="H13" s="4"/>
      <c r="I13" s="4"/>
      <c r="J13" s="4"/>
      <c r="K13" s="4"/>
      <c r="L13" s="4"/>
      <c r="M13" s="4"/>
      <c r="N13" s="4"/>
      <c r="O13" s="4"/>
      <c r="P13" s="4"/>
      <c r="Q13" s="4"/>
      <c r="R13" s="4"/>
      <c r="S13" s="4"/>
      <c r="T13" s="4"/>
      <c r="U13" s="4"/>
      <c r="V13" s="4"/>
      <c r="W13" s="4"/>
      <c r="X13" s="4"/>
      <c r="Y13" s="4"/>
      <c r="Z13" s="4"/>
    </row>
    <row r="14" ht="70.5" customHeight="1">
      <c r="B14" s="22" t="s">
        <v>16</v>
      </c>
      <c r="C14" s="23" t="s">
        <v>17</v>
      </c>
      <c r="E14" s="4"/>
      <c r="F14" s="4"/>
      <c r="G14" s="4"/>
      <c r="H14" s="4"/>
      <c r="I14" s="4"/>
      <c r="J14" s="4"/>
      <c r="K14" s="4"/>
      <c r="L14" s="4"/>
      <c r="M14" s="4"/>
      <c r="N14" s="4"/>
      <c r="O14" s="4"/>
      <c r="P14" s="4"/>
      <c r="Q14" s="4"/>
      <c r="R14" s="4"/>
      <c r="S14" s="4"/>
      <c r="T14" s="4"/>
      <c r="U14" s="4"/>
      <c r="V14" s="4"/>
      <c r="W14" s="4"/>
      <c r="X14" s="4"/>
      <c r="Y14" s="4"/>
      <c r="Z14" s="4"/>
    </row>
    <row r="15" ht="12.0" customHeight="1">
      <c r="B15" s="1"/>
      <c r="C15" s="24"/>
      <c r="D15" s="24"/>
      <c r="E15" s="4"/>
      <c r="F15" s="4"/>
      <c r="G15" s="4"/>
      <c r="H15" s="4"/>
      <c r="I15" s="4"/>
      <c r="J15" s="4"/>
      <c r="K15" s="4"/>
      <c r="L15" s="4"/>
      <c r="M15" s="4"/>
      <c r="N15" s="4"/>
      <c r="O15" s="4"/>
      <c r="P15" s="4"/>
      <c r="Q15" s="4"/>
      <c r="R15" s="4"/>
      <c r="S15" s="4"/>
      <c r="T15" s="4"/>
      <c r="U15" s="4"/>
      <c r="V15" s="4"/>
      <c r="W15" s="4"/>
      <c r="X15" s="4"/>
      <c r="Y15" s="4"/>
      <c r="Z15" s="4"/>
    </row>
    <row r="16" ht="28.5" customHeight="1">
      <c r="B16" s="1"/>
      <c r="C16" s="25" t="s">
        <v>18</v>
      </c>
      <c r="D16" s="26"/>
      <c r="E16" s="4"/>
      <c r="F16" s="4"/>
      <c r="G16" s="4"/>
      <c r="H16" s="4"/>
      <c r="I16" s="4"/>
      <c r="J16" s="4"/>
      <c r="K16" s="4"/>
      <c r="L16" s="4"/>
      <c r="M16" s="4"/>
      <c r="N16" s="4"/>
      <c r="O16" s="4"/>
      <c r="P16" s="4"/>
      <c r="Q16" s="4"/>
      <c r="R16" s="4"/>
      <c r="S16" s="4"/>
      <c r="T16" s="4"/>
      <c r="U16" s="4"/>
      <c r="V16" s="4"/>
      <c r="W16" s="4"/>
      <c r="X16" s="4"/>
      <c r="Y16" s="4"/>
      <c r="Z16" s="4"/>
    </row>
    <row r="17" ht="12.0" customHeight="1">
      <c r="B17" s="1"/>
      <c r="C17" s="27"/>
      <c r="D17" s="27"/>
      <c r="E17" s="28"/>
      <c r="F17" s="28"/>
      <c r="G17" s="28"/>
      <c r="H17" s="28"/>
      <c r="I17" s="28"/>
      <c r="J17" s="28"/>
      <c r="K17" s="28"/>
      <c r="L17" s="28"/>
      <c r="M17" s="28"/>
      <c r="N17" s="28"/>
      <c r="O17" s="28"/>
      <c r="P17" s="28"/>
      <c r="Q17" s="28"/>
      <c r="R17" s="28"/>
      <c r="S17" s="28"/>
      <c r="T17" s="28"/>
      <c r="U17" s="28"/>
      <c r="V17" s="28"/>
      <c r="W17" s="28"/>
      <c r="X17" s="28"/>
      <c r="Y17" s="28"/>
      <c r="Z17" s="28"/>
    </row>
    <row r="18" ht="12.0" customHeight="1">
      <c r="B18" s="1"/>
      <c r="C18" s="3"/>
      <c r="D18" s="3"/>
      <c r="E18" s="4"/>
      <c r="F18" s="4"/>
      <c r="G18" s="4"/>
      <c r="H18" s="4"/>
      <c r="I18" s="4"/>
      <c r="J18" s="4"/>
      <c r="K18" s="4"/>
      <c r="L18" s="4"/>
      <c r="M18" s="4"/>
      <c r="N18" s="4"/>
      <c r="O18" s="4"/>
      <c r="P18" s="4"/>
      <c r="Q18" s="4"/>
      <c r="R18" s="4"/>
      <c r="S18" s="4"/>
      <c r="T18" s="4"/>
      <c r="U18" s="4"/>
      <c r="V18" s="4"/>
      <c r="W18" s="4"/>
      <c r="X18" s="4"/>
      <c r="Y18" s="4"/>
      <c r="Z18" s="4"/>
    </row>
    <row r="19" ht="12.0" customHeight="1">
      <c r="B19" s="1"/>
      <c r="C19" s="3"/>
      <c r="D19" s="3"/>
      <c r="E19" s="4"/>
      <c r="F19" s="4"/>
      <c r="G19" s="4"/>
      <c r="H19" s="4"/>
      <c r="I19" s="4"/>
      <c r="J19" s="4"/>
      <c r="K19" s="4"/>
      <c r="L19" s="4"/>
      <c r="M19" s="4"/>
      <c r="N19" s="4"/>
      <c r="O19" s="4"/>
      <c r="P19" s="4"/>
      <c r="Q19" s="4"/>
      <c r="R19" s="4"/>
      <c r="S19" s="4"/>
      <c r="T19" s="4"/>
      <c r="U19" s="4"/>
      <c r="V19" s="4"/>
      <c r="W19" s="4"/>
      <c r="X19" s="4"/>
      <c r="Y19" s="4"/>
      <c r="Z19" s="4"/>
    </row>
    <row r="20" ht="12.0" customHeight="1">
      <c r="B20" s="1"/>
      <c r="C20" s="3"/>
      <c r="D20" s="3"/>
      <c r="E20" s="4"/>
      <c r="F20" s="4"/>
      <c r="G20" s="4"/>
      <c r="H20" s="4"/>
      <c r="I20" s="4"/>
      <c r="J20" s="4"/>
      <c r="K20" s="4"/>
      <c r="L20" s="4"/>
      <c r="M20" s="4"/>
      <c r="N20" s="4"/>
      <c r="O20" s="4"/>
      <c r="P20" s="4"/>
      <c r="Q20" s="4"/>
      <c r="R20" s="4"/>
      <c r="S20" s="4"/>
      <c r="T20" s="4"/>
      <c r="U20" s="4"/>
      <c r="V20" s="4"/>
      <c r="W20" s="4"/>
      <c r="X20" s="4"/>
      <c r="Y20" s="4"/>
      <c r="Z20" s="4"/>
    </row>
    <row r="21" ht="12.0" customHeight="1">
      <c r="B21" s="1"/>
      <c r="C21" s="3"/>
      <c r="D21" s="3"/>
      <c r="E21" s="4"/>
      <c r="F21" s="4"/>
      <c r="G21" s="4"/>
      <c r="H21" s="4"/>
      <c r="I21" s="4"/>
      <c r="J21" s="4"/>
      <c r="K21" s="4"/>
      <c r="L21" s="4"/>
      <c r="M21" s="4"/>
      <c r="N21" s="4"/>
      <c r="O21" s="4"/>
      <c r="P21" s="4"/>
      <c r="Q21" s="4"/>
      <c r="R21" s="4"/>
      <c r="S21" s="4"/>
      <c r="T21" s="4"/>
      <c r="U21" s="4"/>
      <c r="V21" s="4"/>
      <c r="W21" s="4"/>
      <c r="X21" s="4"/>
      <c r="Y21" s="4"/>
      <c r="Z21" s="4"/>
    </row>
    <row r="22" ht="12.0" customHeight="1">
      <c r="B22" s="1"/>
      <c r="C22" s="3"/>
      <c r="D22" s="3"/>
      <c r="E22" s="4"/>
      <c r="F22" s="4"/>
      <c r="G22" s="4"/>
      <c r="H22" s="4"/>
      <c r="I22" s="4"/>
      <c r="J22" s="4"/>
      <c r="K22" s="4"/>
      <c r="L22" s="4"/>
      <c r="M22" s="4"/>
      <c r="N22" s="4"/>
      <c r="O22" s="4"/>
      <c r="P22" s="4"/>
      <c r="Q22" s="4"/>
      <c r="R22" s="4"/>
      <c r="S22" s="4"/>
      <c r="T22" s="4"/>
      <c r="U22" s="4"/>
      <c r="V22" s="4"/>
      <c r="W22" s="4"/>
      <c r="X22" s="4"/>
      <c r="Y22" s="4"/>
      <c r="Z22" s="4"/>
    </row>
    <row r="23" ht="12.0" customHeight="1">
      <c r="B23" s="1"/>
      <c r="C23" s="3"/>
      <c r="D23" s="3"/>
      <c r="E23" s="4"/>
      <c r="F23" s="4"/>
      <c r="G23" s="4"/>
      <c r="H23" s="4"/>
      <c r="I23" s="4"/>
      <c r="J23" s="4"/>
      <c r="K23" s="4"/>
      <c r="L23" s="4"/>
      <c r="M23" s="4"/>
      <c r="N23" s="4"/>
      <c r="O23" s="4"/>
      <c r="P23" s="4"/>
      <c r="Q23" s="4"/>
      <c r="R23" s="4"/>
      <c r="S23" s="4"/>
      <c r="T23" s="4"/>
      <c r="U23" s="4"/>
      <c r="V23" s="4"/>
      <c r="W23" s="4"/>
      <c r="X23" s="4"/>
      <c r="Y23" s="4"/>
      <c r="Z23" s="4"/>
    </row>
    <row r="24" ht="12.0" customHeight="1">
      <c r="B24" s="1"/>
      <c r="C24" s="3"/>
      <c r="D24" s="3"/>
      <c r="E24" s="4"/>
      <c r="F24" s="4"/>
      <c r="G24" s="4"/>
      <c r="H24" s="4"/>
      <c r="I24" s="4"/>
      <c r="J24" s="4"/>
      <c r="K24" s="4"/>
      <c r="L24" s="4"/>
      <c r="M24" s="4"/>
      <c r="N24" s="4"/>
      <c r="O24" s="4"/>
      <c r="P24" s="4"/>
      <c r="Q24" s="4"/>
      <c r="R24" s="4"/>
      <c r="S24" s="4"/>
      <c r="T24" s="4"/>
      <c r="U24" s="4"/>
      <c r="V24" s="4"/>
      <c r="W24" s="4"/>
      <c r="X24" s="4"/>
      <c r="Y24" s="4"/>
      <c r="Z24" s="4"/>
    </row>
    <row r="25" ht="12.0" customHeight="1">
      <c r="B25" s="1"/>
      <c r="C25" s="3"/>
      <c r="D25" s="3"/>
      <c r="E25" s="4"/>
      <c r="F25" s="4"/>
      <c r="G25" s="4"/>
      <c r="H25" s="4"/>
      <c r="I25" s="4"/>
      <c r="J25" s="4"/>
      <c r="K25" s="4"/>
      <c r="L25" s="4"/>
      <c r="M25" s="4"/>
      <c r="N25" s="4"/>
      <c r="O25" s="4"/>
      <c r="P25" s="4"/>
      <c r="Q25" s="4"/>
      <c r="R25" s="4"/>
      <c r="S25" s="4"/>
      <c r="T25" s="4"/>
      <c r="U25" s="4"/>
      <c r="V25" s="4"/>
      <c r="W25" s="4"/>
      <c r="X25" s="4"/>
      <c r="Y25" s="4"/>
      <c r="Z25" s="4"/>
    </row>
    <row r="26" ht="12.0" customHeight="1">
      <c r="B26" s="1"/>
      <c r="C26" s="3"/>
      <c r="D26" s="3"/>
      <c r="E26" s="4"/>
      <c r="F26" s="4"/>
      <c r="G26" s="4"/>
      <c r="H26" s="4"/>
      <c r="I26" s="4"/>
      <c r="J26" s="4"/>
      <c r="K26" s="4"/>
      <c r="L26" s="4"/>
      <c r="M26" s="4"/>
      <c r="N26" s="4"/>
      <c r="O26" s="4"/>
      <c r="P26" s="4"/>
      <c r="Q26" s="4"/>
      <c r="R26" s="4"/>
      <c r="S26" s="4"/>
      <c r="T26" s="4"/>
      <c r="U26" s="4"/>
      <c r="V26" s="4"/>
      <c r="W26" s="4"/>
      <c r="X26" s="4"/>
      <c r="Y26" s="4"/>
      <c r="Z26" s="4"/>
    </row>
    <row r="27" ht="12.0" customHeight="1">
      <c r="B27" s="1"/>
      <c r="C27" s="3"/>
      <c r="D27" s="3"/>
      <c r="E27" s="4"/>
      <c r="F27" s="4"/>
      <c r="G27" s="4"/>
      <c r="H27" s="4"/>
      <c r="I27" s="4"/>
      <c r="J27" s="4"/>
      <c r="K27" s="4"/>
      <c r="L27" s="4"/>
      <c r="M27" s="4"/>
      <c r="N27" s="4"/>
      <c r="O27" s="4"/>
      <c r="P27" s="4"/>
      <c r="Q27" s="4"/>
      <c r="R27" s="4"/>
      <c r="S27" s="4"/>
      <c r="T27" s="4"/>
      <c r="U27" s="4"/>
      <c r="V27" s="4"/>
      <c r="W27" s="4"/>
      <c r="X27" s="4"/>
      <c r="Y27" s="4"/>
      <c r="Z27" s="4"/>
    </row>
    <row r="28" ht="12.0" customHeight="1">
      <c r="B28" s="1"/>
      <c r="C28" s="3"/>
      <c r="D28" s="3"/>
      <c r="E28" s="4"/>
      <c r="F28" s="4"/>
      <c r="G28" s="4"/>
      <c r="H28" s="4"/>
      <c r="I28" s="4"/>
      <c r="J28" s="4"/>
      <c r="K28" s="4"/>
      <c r="L28" s="4"/>
      <c r="M28" s="4"/>
      <c r="N28" s="4"/>
      <c r="O28" s="4"/>
      <c r="P28" s="4"/>
      <c r="Q28" s="4"/>
      <c r="R28" s="4"/>
      <c r="S28" s="4"/>
      <c r="T28" s="4"/>
      <c r="U28" s="4"/>
      <c r="V28" s="4"/>
      <c r="W28" s="4"/>
      <c r="X28" s="4"/>
      <c r="Y28" s="4"/>
      <c r="Z28" s="4"/>
    </row>
    <row r="29" ht="12.0" customHeight="1">
      <c r="B29" s="1"/>
      <c r="C29" s="3"/>
      <c r="D29" s="3"/>
      <c r="E29" s="4"/>
      <c r="F29" s="4"/>
      <c r="G29" s="4"/>
      <c r="H29" s="4"/>
      <c r="I29" s="4"/>
      <c r="J29" s="4"/>
      <c r="K29" s="4"/>
      <c r="L29" s="4"/>
      <c r="M29" s="4"/>
      <c r="N29" s="4"/>
      <c r="O29" s="4"/>
      <c r="P29" s="4"/>
      <c r="Q29" s="4"/>
      <c r="R29" s="4"/>
      <c r="S29" s="4"/>
      <c r="T29" s="4"/>
      <c r="U29" s="4"/>
      <c r="V29" s="4"/>
      <c r="W29" s="4"/>
      <c r="X29" s="4"/>
      <c r="Y29" s="4"/>
      <c r="Z29" s="4"/>
    </row>
    <row r="30" ht="12.0" customHeight="1">
      <c r="B30" s="1"/>
      <c r="C30" s="3"/>
      <c r="D30" s="3"/>
      <c r="E30" s="4"/>
      <c r="F30" s="4"/>
      <c r="G30" s="4"/>
      <c r="H30" s="4"/>
      <c r="I30" s="4"/>
      <c r="J30" s="4"/>
      <c r="K30" s="4"/>
      <c r="L30" s="4"/>
      <c r="M30" s="4"/>
      <c r="N30" s="4"/>
      <c r="O30" s="4"/>
      <c r="P30" s="4"/>
      <c r="Q30" s="4"/>
      <c r="R30" s="4"/>
      <c r="S30" s="4"/>
      <c r="T30" s="4"/>
      <c r="U30" s="4"/>
      <c r="V30" s="4"/>
      <c r="W30" s="4"/>
      <c r="X30" s="4"/>
      <c r="Y30" s="4"/>
      <c r="Z30" s="4"/>
    </row>
    <row r="31" ht="12.0" customHeight="1">
      <c r="B31" s="1"/>
      <c r="C31" s="3"/>
      <c r="D31" s="3"/>
      <c r="E31" s="4"/>
      <c r="F31" s="4"/>
      <c r="G31" s="4"/>
      <c r="H31" s="4"/>
      <c r="I31" s="4"/>
      <c r="J31" s="4"/>
      <c r="K31" s="4"/>
      <c r="L31" s="4"/>
      <c r="M31" s="4"/>
      <c r="N31" s="4"/>
      <c r="O31" s="4"/>
      <c r="P31" s="4"/>
      <c r="Q31" s="4"/>
      <c r="R31" s="4"/>
      <c r="S31" s="4"/>
      <c r="T31" s="4"/>
      <c r="U31" s="4"/>
      <c r="V31" s="4"/>
      <c r="W31" s="4"/>
      <c r="X31" s="4"/>
      <c r="Y31" s="4"/>
      <c r="Z31" s="4"/>
    </row>
    <row r="32" ht="12.0" customHeight="1">
      <c r="B32" s="1"/>
      <c r="C32" s="3"/>
      <c r="D32" s="3"/>
      <c r="E32" s="4"/>
      <c r="F32" s="4"/>
      <c r="G32" s="4"/>
      <c r="H32" s="4"/>
      <c r="I32" s="4"/>
      <c r="J32" s="4"/>
      <c r="K32" s="4"/>
      <c r="L32" s="4"/>
      <c r="M32" s="4"/>
      <c r="N32" s="4"/>
      <c r="O32" s="4"/>
      <c r="P32" s="4"/>
      <c r="Q32" s="4"/>
      <c r="R32" s="4"/>
      <c r="S32" s="4"/>
      <c r="T32" s="4"/>
      <c r="U32" s="4"/>
      <c r="V32" s="4"/>
      <c r="W32" s="4"/>
      <c r="X32" s="4"/>
      <c r="Y32" s="4"/>
      <c r="Z32" s="4"/>
    </row>
    <row r="33" ht="12.0" customHeight="1">
      <c r="B33" s="1"/>
      <c r="C33" s="3"/>
      <c r="D33" s="3"/>
      <c r="E33" s="4"/>
      <c r="F33" s="4"/>
      <c r="G33" s="4"/>
      <c r="H33" s="4"/>
      <c r="I33" s="4"/>
      <c r="J33" s="4"/>
      <c r="K33" s="4"/>
      <c r="L33" s="4"/>
      <c r="M33" s="4"/>
      <c r="N33" s="4"/>
      <c r="O33" s="4"/>
      <c r="P33" s="4"/>
      <c r="Q33" s="4"/>
      <c r="R33" s="4"/>
      <c r="S33" s="4"/>
      <c r="T33" s="4"/>
      <c r="U33" s="4"/>
      <c r="V33" s="4"/>
      <c r="W33" s="4"/>
      <c r="X33" s="4"/>
      <c r="Y33" s="4"/>
      <c r="Z33" s="4"/>
    </row>
    <row r="34" ht="12.0" customHeight="1">
      <c r="B34" s="1"/>
      <c r="C34" s="3"/>
      <c r="D34" s="3"/>
      <c r="E34" s="4"/>
      <c r="F34" s="4"/>
      <c r="G34" s="4"/>
      <c r="H34" s="4"/>
      <c r="I34" s="4"/>
      <c r="J34" s="4"/>
      <c r="K34" s="4"/>
      <c r="L34" s="4"/>
      <c r="M34" s="4"/>
      <c r="N34" s="4"/>
      <c r="O34" s="4"/>
      <c r="P34" s="4"/>
      <c r="Q34" s="4"/>
      <c r="R34" s="4"/>
      <c r="S34" s="4"/>
      <c r="T34" s="4"/>
      <c r="U34" s="4"/>
      <c r="V34" s="4"/>
      <c r="W34" s="4"/>
      <c r="X34" s="4"/>
      <c r="Y34" s="4"/>
      <c r="Z34" s="4"/>
    </row>
    <row r="35" ht="12.0" customHeight="1">
      <c r="B35" s="1"/>
      <c r="C35" s="3"/>
      <c r="D35" s="3"/>
      <c r="E35" s="4"/>
      <c r="F35" s="4"/>
      <c r="G35" s="4"/>
      <c r="H35" s="4"/>
      <c r="I35" s="4"/>
      <c r="J35" s="4"/>
      <c r="K35" s="4"/>
      <c r="L35" s="4"/>
      <c r="M35" s="4"/>
      <c r="N35" s="4"/>
      <c r="O35" s="4"/>
      <c r="P35" s="4"/>
      <c r="Q35" s="4"/>
      <c r="R35" s="4"/>
      <c r="S35" s="4"/>
      <c r="T35" s="4"/>
      <c r="U35" s="4"/>
      <c r="V35" s="4"/>
      <c r="W35" s="4"/>
      <c r="X35" s="4"/>
      <c r="Y35" s="4"/>
      <c r="Z35" s="4"/>
    </row>
    <row r="36" ht="12.0" customHeight="1">
      <c r="B36" s="1"/>
      <c r="C36" s="3"/>
      <c r="D36" s="3"/>
      <c r="E36" s="4"/>
      <c r="F36" s="4"/>
      <c r="G36" s="4"/>
      <c r="H36" s="4"/>
      <c r="I36" s="4"/>
      <c r="J36" s="4"/>
      <c r="K36" s="4"/>
      <c r="L36" s="4"/>
      <c r="M36" s="4"/>
      <c r="N36" s="4"/>
      <c r="O36" s="4"/>
      <c r="P36" s="4"/>
      <c r="Q36" s="4"/>
      <c r="R36" s="4"/>
      <c r="S36" s="4"/>
      <c r="T36" s="4"/>
      <c r="U36" s="4"/>
      <c r="V36" s="4"/>
      <c r="W36" s="4"/>
      <c r="X36" s="4"/>
      <c r="Y36" s="4"/>
      <c r="Z36" s="4"/>
    </row>
    <row r="37" ht="12.0" customHeight="1">
      <c r="B37" s="1"/>
      <c r="C37" s="3"/>
      <c r="D37" s="3"/>
      <c r="E37" s="4"/>
      <c r="F37" s="4"/>
      <c r="G37" s="4"/>
      <c r="H37" s="4"/>
      <c r="I37" s="4"/>
      <c r="J37" s="4"/>
      <c r="K37" s="4"/>
      <c r="L37" s="4"/>
      <c r="M37" s="4"/>
      <c r="N37" s="4"/>
      <c r="O37" s="4"/>
      <c r="P37" s="4"/>
      <c r="Q37" s="4"/>
      <c r="R37" s="4"/>
      <c r="S37" s="4"/>
      <c r="T37" s="4"/>
      <c r="U37" s="4"/>
      <c r="V37" s="4"/>
      <c r="W37" s="4"/>
      <c r="X37" s="4"/>
      <c r="Y37" s="4"/>
      <c r="Z37" s="4"/>
    </row>
    <row r="38" ht="12.0" customHeight="1">
      <c r="B38" s="1"/>
      <c r="C38" s="3"/>
      <c r="D38" s="3"/>
      <c r="E38" s="4"/>
      <c r="F38" s="4"/>
      <c r="G38" s="4"/>
      <c r="H38" s="4"/>
      <c r="I38" s="4"/>
      <c r="J38" s="4"/>
      <c r="K38" s="4"/>
      <c r="L38" s="4"/>
      <c r="M38" s="4"/>
      <c r="N38" s="4"/>
      <c r="O38" s="4"/>
      <c r="P38" s="4"/>
      <c r="Q38" s="4"/>
      <c r="R38" s="4"/>
      <c r="S38" s="4"/>
      <c r="T38" s="4"/>
      <c r="U38" s="4"/>
      <c r="V38" s="4"/>
      <c r="W38" s="4"/>
      <c r="X38" s="4"/>
      <c r="Y38" s="4"/>
      <c r="Z38" s="4"/>
    </row>
    <row r="39" ht="12.0" customHeight="1">
      <c r="B39" s="1"/>
      <c r="C39" s="3"/>
      <c r="D39" s="3"/>
      <c r="E39" s="4"/>
      <c r="F39" s="4"/>
      <c r="G39" s="4"/>
      <c r="H39" s="4"/>
      <c r="I39" s="4"/>
      <c r="J39" s="4"/>
      <c r="K39" s="4"/>
      <c r="L39" s="4"/>
      <c r="M39" s="4"/>
      <c r="N39" s="4"/>
      <c r="O39" s="4"/>
      <c r="P39" s="4"/>
      <c r="Q39" s="4"/>
      <c r="R39" s="4"/>
      <c r="S39" s="4"/>
      <c r="T39" s="4"/>
      <c r="U39" s="4"/>
      <c r="V39" s="4"/>
      <c r="W39" s="4"/>
      <c r="X39" s="4"/>
      <c r="Y39" s="4"/>
      <c r="Z39" s="4"/>
    </row>
    <row r="40" ht="12.0" customHeight="1">
      <c r="B40" s="1"/>
      <c r="C40" s="3"/>
      <c r="D40" s="3"/>
      <c r="E40" s="4"/>
      <c r="F40" s="4"/>
      <c r="G40" s="4"/>
      <c r="H40" s="4"/>
      <c r="I40" s="4"/>
      <c r="J40" s="4"/>
      <c r="K40" s="4"/>
      <c r="L40" s="4"/>
      <c r="M40" s="4"/>
      <c r="N40" s="4"/>
      <c r="O40" s="4"/>
      <c r="P40" s="4"/>
      <c r="Q40" s="4"/>
      <c r="R40" s="4"/>
      <c r="S40" s="4"/>
      <c r="T40" s="4"/>
      <c r="U40" s="4"/>
      <c r="V40" s="4"/>
      <c r="W40" s="4"/>
      <c r="X40" s="4"/>
      <c r="Y40" s="4"/>
      <c r="Z40" s="4"/>
    </row>
    <row r="41" ht="12.0" customHeight="1">
      <c r="B41" s="1"/>
      <c r="C41" s="3"/>
      <c r="D41" s="3"/>
      <c r="E41" s="4"/>
      <c r="F41" s="4"/>
      <c r="G41" s="4"/>
      <c r="H41" s="4"/>
      <c r="I41" s="4"/>
      <c r="J41" s="4"/>
      <c r="K41" s="4"/>
      <c r="L41" s="4"/>
      <c r="M41" s="4"/>
      <c r="N41" s="4"/>
      <c r="O41" s="4"/>
      <c r="P41" s="4"/>
      <c r="Q41" s="4"/>
      <c r="R41" s="4"/>
      <c r="S41" s="4"/>
      <c r="T41" s="4"/>
      <c r="U41" s="4"/>
      <c r="V41" s="4"/>
      <c r="W41" s="4"/>
      <c r="X41" s="4"/>
      <c r="Y41" s="4"/>
      <c r="Z41" s="4"/>
    </row>
    <row r="42" ht="12.0" customHeight="1">
      <c r="B42" s="1"/>
      <c r="C42" s="4"/>
      <c r="D42" s="4"/>
      <c r="E42" s="4"/>
      <c r="F42" s="4"/>
      <c r="G42" s="4"/>
      <c r="H42" s="4"/>
      <c r="I42" s="4"/>
      <c r="J42" s="4"/>
      <c r="K42" s="4"/>
      <c r="L42" s="4"/>
      <c r="M42" s="4"/>
      <c r="N42" s="4"/>
      <c r="O42" s="4"/>
      <c r="P42" s="4"/>
      <c r="Q42" s="4"/>
      <c r="R42" s="4"/>
      <c r="S42" s="4"/>
      <c r="T42" s="4"/>
      <c r="U42" s="4"/>
      <c r="V42" s="4"/>
      <c r="W42" s="4"/>
      <c r="X42" s="4"/>
      <c r="Y42" s="4"/>
      <c r="Z42" s="4"/>
    </row>
    <row r="43" ht="12.0" customHeight="1">
      <c r="B43" s="1"/>
      <c r="C43" s="4"/>
      <c r="D43" s="4"/>
      <c r="E43" s="4"/>
      <c r="F43" s="4"/>
      <c r="G43" s="4"/>
      <c r="H43" s="4"/>
      <c r="I43" s="4"/>
      <c r="J43" s="4"/>
      <c r="K43" s="4"/>
      <c r="L43" s="4"/>
      <c r="M43" s="4"/>
      <c r="N43" s="4"/>
      <c r="O43" s="4"/>
      <c r="P43" s="4"/>
      <c r="Q43" s="4"/>
      <c r="R43" s="4"/>
      <c r="S43" s="4"/>
      <c r="T43" s="4"/>
      <c r="U43" s="4"/>
      <c r="V43" s="4"/>
      <c r="W43" s="4"/>
      <c r="X43" s="4"/>
      <c r="Y43" s="4"/>
      <c r="Z43" s="4"/>
    </row>
    <row r="44" ht="12.0" customHeight="1">
      <c r="B44" s="1"/>
      <c r="C44" s="4"/>
      <c r="D44" s="4"/>
      <c r="E44" s="4"/>
      <c r="F44" s="4"/>
      <c r="G44" s="4"/>
      <c r="H44" s="4"/>
      <c r="I44" s="4"/>
      <c r="J44" s="4"/>
      <c r="K44" s="4"/>
      <c r="L44" s="4"/>
      <c r="M44" s="4"/>
      <c r="N44" s="4"/>
      <c r="O44" s="4"/>
      <c r="P44" s="4"/>
      <c r="Q44" s="4"/>
      <c r="R44" s="4"/>
      <c r="S44" s="4"/>
      <c r="T44" s="4"/>
      <c r="U44" s="4"/>
      <c r="V44" s="4"/>
      <c r="W44" s="4"/>
      <c r="X44" s="4"/>
      <c r="Y44" s="4"/>
      <c r="Z44" s="4"/>
    </row>
    <row r="45" ht="12.0" customHeight="1">
      <c r="B45" s="1"/>
      <c r="C45" s="4"/>
      <c r="D45" s="4"/>
      <c r="E45" s="4"/>
      <c r="F45" s="4"/>
      <c r="G45" s="4"/>
      <c r="H45" s="4"/>
      <c r="I45" s="4"/>
      <c r="J45" s="4"/>
      <c r="K45" s="4"/>
      <c r="L45" s="4"/>
      <c r="M45" s="4"/>
      <c r="N45" s="4"/>
      <c r="O45" s="4"/>
      <c r="P45" s="4"/>
      <c r="Q45" s="4"/>
      <c r="R45" s="4"/>
      <c r="S45" s="4"/>
      <c r="T45" s="4"/>
      <c r="U45" s="4"/>
      <c r="V45" s="4"/>
      <c r="W45" s="4"/>
      <c r="X45" s="4"/>
      <c r="Y45" s="4"/>
      <c r="Z45" s="4"/>
    </row>
    <row r="46" ht="12.0" customHeight="1">
      <c r="B46" s="1"/>
      <c r="C46" s="4"/>
      <c r="D46" s="4"/>
      <c r="E46" s="4"/>
      <c r="F46" s="4"/>
      <c r="G46" s="4"/>
      <c r="H46" s="4"/>
      <c r="I46" s="4"/>
      <c r="J46" s="4"/>
      <c r="K46" s="4"/>
      <c r="L46" s="4"/>
      <c r="M46" s="4"/>
      <c r="N46" s="4"/>
      <c r="O46" s="4"/>
      <c r="P46" s="4"/>
      <c r="Q46" s="4"/>
      <c r="R46" s="4"/>
      <c r="S46" s="4"/>
      <c r="T46" s="4"/>
      <c r="U46" s="4"/>
      <c r="V46" s="4"/>
      <c r="W46" s="4"/>
      <c r="X46" s="4"/>
      <c r="Y46" s="4"/>
      <c r="Z46" s="4"/>
    </row>
    <row r="47" ht="12.0" customHeight="1">
      <c r="B47" s="1"/>
      <c r="C47" s="4"/>
      <c r="D47" s="4"/>
      <c r="E47" s="4"/>
      <c r="F47" s="4"/>
      <c r="G47" s="4"/>
      <c r="H47" s="4"/>
      <c r="I47" s="4"/>
      <c r="J47" s="4"/>
      <c r="K47" s="4"/>
      <c r="L47" s="4"/>
      <c r="M47" s="4"/>
      <c r="N47" s="4"/>
      <c r="O47" s="4"/>
      <c r="P47" s="4"/>
      <c r="Q47" s="4"/>
      <c r="R47" s="4"/>
      <c r="S47" s="4"/>
      <c r="T47" s="4"/>
      <c r="U47" s="4"/>
      <c r="V47" s="4"/>
      <c r="W47" s="4"/>
      <c r="X47" s="4"/>
      <c r="Y47" s="4"/>
      <c r="Z47" s="4"/>
    </row>
    <row r="48" ht="12.0" customHeight="1">
      <c r="B48" s="1"/>
      <c r="C48" s="4"/>
      <c r="D48" s="4"/>
      <c r="E48" s="4"/>
      <c r="F48" s="4"/>
      <c r="G48" s="4"/>
      <c r="H48" s="4"/>
      <c r="I48" s="4"/>
      <c r="J48" s="4"/>
      <c r="K48" s="4"/>
      <c r="L48" s="4"/>
      <c r="M48" s="4"/>
      <c r="N48" s="4"/>
      <c r="O48" s="4"/>
      <c r="P48" s="4"/>
      <c r="Q48" s="4"/>
      <c r="R48" s="4"/>
      <c r="S48" s="4"/>
      <c r="T48" s="4"/>
      <c r="U48" s="4"/>
      <c r="V48" s="4"/>
      <c r="W48" s="4"/>
      <c r="X48" s="4"/>
      <c r="Y48" s="4"/>
      <c r="Z48" s="4"/>
    </row>
    <row r="49" ht="12.0" customHeight="1">
      <c r="B49" s="1"/>
      <c r="C49" s="4"/>
      <c r="D49" s="4"/>
      <c r="E49" s="4"/>
      <c r="F49" s="4"/>
      <c r="G49" s="4"/>
      <c r="H49" s="4"/>
      <c r="I49" s="4"/>
      <c r="J49" s="4"/>
      <c r="K49" s="4"/>
      <c r="L49" s="4"/>
      <c r="M49" s="4"/>
      <c r="N49" s="4"/>
      <c r="O49" s="4"/>
      <c r="P49" s="4"/>
      <c r="Q49" s="4"/>
      <c r="R49" s="4"/>
      <c r="S49" s="4"/>
      <c r="T49" s="4"/>
      <c r="U49" s="4"/>
      <c r="V49" s="4"/>
      <c r="W49" s="4"/>
      <c r="X49" s="4"/>
      <c r="Y49" s="4"/>
      <c r="Z49" s="4"/>
    </row>
    <row r="50" ht="12.0" customHeight="1">
      <c r="B50" s="1"/>
      <c r="C50" s="4"/>
      <c r="D50" s="4"/>
      <c r="E50" s="4"/>
      <c r="F50" s="4"/>
      <c r="G50" s="4"/>
      <c r="H50" s="4"/>
      <c r="I50" s="4"/>
      <c r="J50" s="4"/>
      <c r="K50" s="4"/>
      <c r="L50" s="4"/>
      <c r="M50" s="4"/>
      <c r="N50" s="4"/>
      <c r="O50" s="4"/>
      <c r="P50" s="4"/>
      <c r="Q50" s="4"/>
      <c r="R50" s="4"/>
      <c r="S50" s="4"/>
      <c r="T50" s="4"/>
      <c r="U50" s="4"/>
      <c r="V50" s="4"/>
      <c r="W50" s="4"/>
      <c r="X50" s="4"/>
      <c r="Y50" s="4"/>
      <c r="Z50" s="4"/>
    </row>
    <row r="51" ht="12.0" customHeight="1">
      <c r="B51" s="1"/>
      <c r="C51" s="4"/>
      <c r="D51" s="4"/>
      <c r="E51" s="4"/>
      <c r="F51" s="4"/>
      <c r="G51" s="4"/>
      <c r="H51" s="4"/>
      <c r="I51" s="4"/>
      <c r="J51" s="4"/>
      <c r="K51" s="4"/>
      <c r="L51" s="4"/>
      <c r="M51" s="4"/>
      <c r="N51" s="4"/>
      <c r="O51" s="4"/>
      <c r="P51" s="4"/>
      <c r="Q51" s="4"/>
      <c r="R51" s="4"/>
      <c r="S51" s="4"/>
      <c r="T51" s="4"/>
      <c r="U51" s="4"/>
      <c r="V51" s="4"/>
      <c r="W51" s="4"/>
      <c r="X51" s="4"/>
      <c r="Y51" s="4"/>
      <c r="Z51" s="4"/>
    </row>
    <row r="52" ht="12.0" customHeight="1">
      <c r="B52" s="1"/>
      <c r="C52" s="4"/>
      <c r="D52" s="4"/>
      <c r="E52" s="4"/>
      <c r="F52" s="4"/>
      <c r="G52" s="4"/>
      <c r="H52" s="4"/>
      <c r="I52" s="4"/>
      <c r="J52" s="4"/>
      <c r="K52" s="4"/>
      <c r="L52" s="4"/>
      <c r="M52" s="4"/>
      <c r="N52" s="4"/>
      <c r="O52" s="4"/>
      <c r="P52" s="4"/>
      <c r="Q52" s="4"/>
      <c r="R52" s="4"/>
      <c r="S52" s="4"/>
      <c r="T52" s="4"/>
      <c r="U52" s="4"/>
      <c r="V52" s="4"/>
      <c r="W52" s="4"/>
      <c r="X52" s="4"/>
      <c r="Y52" s="4"/>
      <c r="Z52" s="4"/>
    </row>
    <row r="53" ht="12.0" customHeight="1">
      <c r="B53" s="1"/>
      <c r="C53" s="4"/>
      <c r="D53" s="4"/>
      <c r="E53" s="4"/>
      <c r="F53" s="4"/>
      <c r="G53" s="4"/>
      <c r="H53" s="4"/>
      <c r="I53" s="4"/>
      <c r="J53" s="4"/>
      <c r="K53" s="4"/>
      <c r="L53" s="4"/>
      <c r="M53" s="4"/>
      <c r="N53" s="4"/>
      <c r="O53" s="4"/>
      <c r="P53" s="4"/>
      <c r="Q53" s="4"/>
      <c r="R53" s="4"/>
      <c r="S53" s="4"/>
      <c r="T53" s="4"/>
      <c r="U53" s="4"/>
      <c r="V53" s="4"/>
      <c r="W53" s="4"/>
      <c r="X53" s="4"/>
      <c r="Y53" s="4"/>
      <c r="Z53" s="4"/>
    </row>
    <row r="54" ht="12.0" customHeight="1">
      <c r="B54" s="1"/>
      <c r="C54" s="4"/>
      <c r="D54" s="4"/>
      <c r="E54" s="4"/>
      <c r="F54" s="4"/>
      <c r="G54" s="4"/>
      <c r="H54" s="4"/>
      <c r="I54" s="4"/>
      <c r="J54" s="4"/>
      <c r="K54" s="4"/>
      <c r="L54" s="4"/>
      <c r="M54" s="4"/>
      <c r="N54" s="4"/>
      <c r="O54" s="4"/>
      <c r="P54" s="4"/>
      <c r="Q54" s="4"/>
      <c r="R54" s="4"/>
      <c r="S54" s="4"/>
      <c r="T54" s="4"/>
      <c r="U54" s="4"/>
      <c r="V54" s="4"/>
      <c r="W54" s="4"/>
      <c r="X54" s="4"/>
      <c r="Y54" s="4"/>
      <c r="Z54" s="4"/>
    </row>
    <row r="55" ht="12.0" customHeight="1">
      <c r="B55" s="1"/>
      <c r="C55" s="4"/>
      <c r="D55" s="4"/>
      <c r="E55" s="4"/>
      <c r="F55" s="4"/>
      <c r="G55" s="4"/>
      <c r="H55" s="4"/>
      <c r="I55" s="4"/>
      <c r="J55" s="4"/>
      <c r="K55" s="4"/>
      <c r="L55" s="4"/>
      <c r="M55" s="4"/>
      <c r="N55" s="4"/>
      <c r="O55" s="4"/>
      <c r="P55" s="4"/>
      <c r="Q55" s="4"/>
      <c r="R55" s="4"/>
      <c r="S55" s="4"/>
      <c r="T55" s="4"/>
      <c r="U55" s="4"/>
      <c r="V55" s="4"/>
      <c r="W55" s="4"/>
      <c r="X55" s="4"/>
      <c r="Y55" s="4"/>
      <c r="Z55" s="4"/>
    </row>
    <row r="56" ht="12.0" customHeight="1">
      <c r="B56" s="1"/>
      <c r="C56" s="4"/>
      <c r="D56" s="4"/>
      <c r="E56" s="4"/>
      <c r="F56" s="4"/>
      <c r="G56" s="4"/>
      <c r="H56" s="4"/>
      <c r="I56" s="4"/>
      <c r="J56" s="4"/>
      <c r="K56" s="4"/>
      <c r="L56" s="4"/>
      <c r="M56" s="4"/>
      <c r="N56" s="4"/>
      <c r="O56" s="4"/>
      <c r="P56" s="4"/>
      <c r="Q56" s="4"/>
      <c r="R56" s="4"/>
      <c r="S56" s="4"/>
      <c r="T56" s="4"/>
      <c r="U56" s="4"/>
      <c r="V56" s="4"/>
      <c r="W56" s="4"/>
      <c r="X56" s="4"/>
      <c r="Y56" s="4"/>
      <c r="Z56" s="4"/>
    </row>
    <row r="57" ht="12.0" customHeight="1">
      <c r="B57" s="1"/>
      <c r="C57" s="4"/>
      <c r="D57" s="4"/>
      <c r="E57" s="4"/>
      <c r="F57" s="4"/>
      <c r="G57" s="4"/>
      <c r="H57" s="4"/>
      <c r="I57" s="4"/>
      <c r="J57" s="4"/>
      <c r="K57" s="4"/>
      <c r="L57" s="4"/>
      <c r="M57" s="4"/>
      <c r="N57" s="4"/>
      <c r="O57" s="4"/>
      <c r="P57" s="4"/>
      <c r="Q57" s="4"/>
      <c r="R57" s="4"/>
      <c r="S57" s="4"/>
      <c r="T57" s="4"/>
      <c r="U57" s="4"/>
      <c r="V57" s="4"/>
      <c r="W57" s="4"/>
      <c r="X57" s="4"/>
      <c r="Y57" s="4"/>
      <c r="Z57" s="4"/>
    </row>
    <row r="58" ht="12.0" customHeight="1">
      <c r="B58" s="1"/>
      <c r="C58" s="4"/>
      <c r="D58" s="4"/>
      <c r="E58" s="4"/>
      <c r="F58" s="4"/>
      <c r="G58" s="4"/>
      <c r="H58" s="4"/>
      <c r="I58" s="4"/>
      <c r="J58" s="4"/>
      <c r="K58" s="4"/>
      <c r="L58" s="4"/>
      <c r="M58" s="4"/>
      <c r="N58" s="4"/>
      <c r="O58" s="4"/>
      <c r="P58" s="4"/>
      <c r="Q58" s="4"/>
      <c r="R58" s="4"/>
      <c r="S58" s="4"/>
      <c r="T58" s="4"/>
      <c r="U58" s="4"/>
      <c r="V58" s="4"/>
      <c r="W58" s="4"/>
      <c r="X58" s="4"/>
      <c r="Y58" s="4"/>
      <c r="Z58" s="4"/>
    </row>
    <row r="59" ht="12.0" customHeight="1">
      <c r="B59" s="1"/>
      <c r="C59" s="4"/>
      <c r="D59" s="4"/>
      <c r="E59" s="4"/>
      <c r="F59" s="4"/>
      <c r="G59" s="4"/>
      <c r="H59" s="4"/>
      <c r="I59" s="4"/>
      <c r="J59" s="4"/>
      <c r="K59" s="4"/>
      <c r="L59" s="4"/>
      <c r="M59" s="4"/>
      <c r="N59" s="4"/>
      <c r="O59" s="4"/>
      <c r="P59" s="4"/>
      <c r="Q59" s="4"/>
      <c r="R59" s="4"/>
      <c r="S59" s="4"/>
      <c r="T59" s="4"/>
      <c r="U59" s="4"/>
      <c r="V59" s="4"/>
      <c r="W59" s="4"/>
      <c r="X59" s="4"/>
      <c r="Y59" s="4"/>
      <c r="Z59" s="4"/>
    </row>
    <row r="60" ht="12.0" customHeight="1">
      <c r="B60" s="1"/>
      <c r="C60" s="4"/>
      <c r="D60" s="4"/>
      <c r="E60" s="4"/>
      <c r="F60" s="4"/>
      <c r="G60" s="4"/>
      <c r="H60" s="4"/>
      <c r="I60" s="4"/>
      <c r="J60" s="4"/>
      <c r="K60" s="4"/>
      <c r="L60" s="4"/>
      <c r="M60" s="4"/>
      <c r="N60" s="4"/>
      <c r="O60" s="4"/>
      <c r="P60" s="4"/>
      <c r="Q60" s="4"/>
      <c r="R60" s="4"/>
      <c r="S60" s="4"/>
      <c r="T60" s="4"/>
      <c r="U60" s="4"/>
      <c r="V60" s="4"/>
      <c r="W60" s="4"/>
      <c r="X60" s="4"/>
      <c r="Y60" s="4"/>
      <c r="Z60" s="4"/>
    </row>
    <row r="61" ht="12.0" customHeight="1">
      <c r="B61" s="1"/>
      <c r="C61" s="4"/>
      <c r="D61" s="4"/>
      <c r="E61" s="4"/>
      <c r="F61" s="4"/>
      <c r="G61" s="4"/>
      <c r="H61" s="4"/>
      <c r="I61" s="4"/>
      <c r="J61" s="4"/>
      <c r="K61" s="4"/>
      <c r="L61" s="4"/>
      <c r="M61" s="4"/>
      <c r="N61" s="4"/>
      <c r="O61" s="4"/>
      <c r="P61" s="4"/>
      <c r="Q61" s="4"/>
      <c r="R61" s="4"/>
      <c r="S61" s="4"/>
      <c r="T61" s="4"/>
      <c r="U61" s="4"/>
      <c r="V61" s="4"/>
      <c r="W61" s="4"/>
      <c r="X61" s="4"/>
      <c r="Y61" s="4"/>
      <c r="Z61" s="4"/>
    </row>
    <row r="62" ht="12.0" customHeight="1">
      <c r="B62" s="1"/>
      <c r="C62" s="4"/>
      <c r="D62" s="4"/>
      <c r="E62" s="4"/>
      <c r="F62" s="4"/>
      <c r="G62" s="4"/>
      <c r="H62" s="4"/>
      <c r="I62" s="4"/>
      <c r="J62" s="4"/>
      <c r="K62" s="4"/>
      <c r="L62" s="4"/>
      <c r="M62" s="4"/>
      <c r="N62" s="4"/>
      <c r="O62" s="4"/>
      <c r="P62" s="4"/>
      <c r="Q62" s="4"/>
      <c r="R62" s="4"/>
      <c r="S62" s="4"/>
      <c r="T62" s="4"/>
      <c r="U62" s="4"/>
      <c r="V62" s="4"/>
      <c r="W62" s="4"/>
      <c r="X62" s="4"/>
      <c r="Y62" s="4"/>
      <c r="Z62" s="4"/>
    </row>
    <row r="63" ht="12.0" customHeight="1">
      <c r="B63" s="1"/>
      <c r="C63" s="4"/>
      <c r="D63" s="4"/>
      <c r="E63" s="4"/>
      <c r="F63" s="4"/>
      <c r="G63" s="4"/>
      <c r="H63" s="4"/>
      <c r="I63" s="4"/>
      <c r="J63" s="4"/>
      <c r="K63" s="4"/>
      <c r="L63" s="4"/>
      <c r="M63" s="4"/>
      <c r="N63" s="4"/>
      <c r="O63" s="4"/>
      <c r="P63" s="4"/>
      <c r="Q63" s="4"/>
      <c r="R63" s="4"/>
      <c r="S63" s="4"/>
      <c r="T63" s="4"/>
      <c r="U63" s="4"/>
      <c r="V63" s="4"/>
      <c r="W63" s="4"/>
      <c r="X63" s="4"/>
      <c r="Y63" s="4"/>
      <c r="Z63" s="4"/>
    </row>
    <row r="64" ht="12.0" customHeight="1">
      <c r="B64" s="1"/>
      <c r="C64" s="4"/>
      <c r="D64" s="4"/>
      <c r="E64" s="4"/>
      <c r="F64" s="4"/>
      <c r="G64" s="4"/>
      <c r="H64" s="4"/>
      <c r="I64" s="4"/>
      <c r="J64" s="4"/>
      <c r="K64" s="4"/>
      <c r="L64" s="4"/>
      <c r="M64" s="4"/>
      <c r="N64" s="4"/>
      <c r="O64" s="4"/>
      <c r="P64" s="4"/>
      <c r="Q64" s="4"/>
      <c r="R64" s="4"/>
      <c r="S64" s="4"/>
      <c r="T64" s="4"/>
      <c r="U64" s="4"/>
      <c r="V64" s="4"/>
      <c r="W64" s="4"/>
      <c r="X64" s="4"/>
      <c r="Y64" s="4"/>
      <c r="Z64" s="4"/>
    </row>
    <row r="65" ht="12.0" customHeight="1">
      <c r="B65" s="1"/>
      <c r="C65" s="4"/>
      <c r="D65" s="4"/>
      <c r="E65" s="4"/>
      <c r="F65" s="4"/>
      <c r="G65" s="4"/>
      <c r="H65" s="4"/>
      <c r="I65" s="4"/>
      <c r="J65" s="4"/>
      <c r="K65" s="4"/>
      <c r="L65" s="4"/>
      <c r="M65" s="4"/>
      <c r="N65" s="4"/>
      <c r="O65" s="4"/>
      <c r="P65" s="4"/>
      <c r="Q65" s="4"/>
      <c r="R65" s="4"/>
      <c r="S65" s="4"/>
      <c r="T65" s="4"/>
      <c r="U65" s="4"/>
      <c r="V65" s="4"/>
      <c r="W65" s="4"/>
      <c r="X65" s="4"/>
      <c r="Y65" s="4"/>
      <c r="Z65" s="4"/>
    </row>
    <row r="66" ht="12.0" customHeight="1">
      <c r="B66" s="1"/>
      <c r="C66" s="4"/>
      <c r="D66" s="4"/>
      <c r="E66" s="4"/>
      <c r="F66" s="4"/>
      <c r="G66" s="4"/>
      <c r="H66" s="4"/>
      <c r="I66" s="4"/>
      <c r="J66" s="4"/>
      <c r="K66" s="4"/>
      <c r="L66" s="4"/>
      <c r="M66" s="4"/>
      <c r="N66" s="4"/>
      <c r="O66" s="4"/>
      <c r="P66" s="4"/>
      <c r="Q66" s="4"/>
      <c r="R66" s="4"/>
      <c r="S66" s="4"/>
      <c r="T66" s="4"/>
      <c r="U66" s="4"/>
      <c r="V66" s="4"/>
      <c r="W66" s="4"/>
      <c r="X66" s="4"/>
      <c r="Y66" s="4"/>
      <c r="Z66" s="4"/>
    </row>
    <row r="67" ht="12.0" customHeight="1">
      <c r="B67" s="1"/>
      <c r="C67" s="4"/>
      <c r="D67" s="4"/>
      <c r="E67" s="4"/>
      <c r="F67" s="4"/>
      <c r="G67" s="4"/>
      <c r="H67" s="4"/>
      <c r="I67" s="4"/>
      <c r="J67" s="4"/>
      <c r="K67" s="4"/>
      <c r="L67" s="4"/>
      <c r="M67" s="4"/>
      <c r="N67" s="4"/>
      <c r="O67" s="4"/>
      <c r="P67" s="4"/>
      <c r="Q67" s="4"/>
      <c r="R67" s="4"/>
      <c r="S67" s="4"/>
      <c r="T67" s="4"/>
      <c r="U67" s="4"/>
      <c r="V67" s="4"/>
      <c r="W67" s="4"/>
      <c r="X67" s="4"/>
      <c r="Y67" s="4"/>
      <c r="Z67" s="4"/>
    </row>
    <row r="68" ht="12.0" customHeight="1">
      <c r="B68" s="1"/>
      <c r="C68" s="4"/>
      <c r="D68" s="4"/>
      <c r="E68" s="4"/>
      <c r="F68" s="4"/>
      <c r="G68" s="4"/>
      <c r="H68" s="4"/>
      <c r="I68" s="4"/>
      <c r="J68" s="4"/>
      <c r="K68" s="4"/>
      <c r="L68" s="4"/>
      <c r="M68" s="4"/>
      <c r="N68" s="4"/>
      <c r="O68" s="4"/>
      <c r="P68" s="4"/>
      <c r="Q68" s="4"/>
      <c r="R68" s="4"/>
      <c r="S68" s="4"/>
      <c r="T68" s="4"/>
      <c r="U68" s="4"/>
      <c r="V68" s="4"/>
      <c r="W68" s="4"/>
      <c r="X68" s="4"/>
      <c r="Y68" s="4"/>
      <c r="Z68" s="4"/>
    </row>
    <row r="69" ht="12.0" customHeight="1">
      <c r="B69" s="1"/>
      <c r="C69" s="4"/>
      <c r="D69" s="4"/>
      <c r="E69" s="4"/>
      <c r="F69" s="4"/>
      <c r="G69" s="4"/>
      <c r="H69" s="4"/>
      <c r="I69" s="4"/>
      <c r="J69" s="4"/>
      <c r="K69" s="4"/>
      <c r="L69" s="4"/>
      <c r="M69" s="4"/>
      <c r="N69" s="4"/>
      <c r="O69" s="4"/>
      <c r="P69" s="4"/>
      <c r="Q69" s="4"/>
      <c r="R69" s="4"/>
      <c r="S69" s="4"/>
      <c r="T69" s="4"/>
      <c r="U69" s="4"/>
      <c r="V69" s="4"/>
      <c r="W69" s="4"/>
      <c r="X69" s="4"/>
      <c r="Y69" s="4"/>
      <c r="Z69" s="4"/>
    </row>
    <row r="70" ht="12.0" customHeight="1">
      <c r="B70" s="1"/>
      <c r="C70" s="4"/>
      <c r="D70" s="4"/>
      <c r="E70" s="4"/>
      <c r="F70" s="4"/>
      <c r="G70" s="4"/>
      <c r="H70" s="4"/>
      <c r="I70" s="4"/>
      <c r="J70" s="4"/>
      <c r="K70" s="4"/>
      <c r="L70" s="4"/>
      <c r="M70" s="4"/>
      <c r="N70" s="4"/>
      <c r="O70" s="4"/>
      <c r="P70" s="4"/>
      <c r="Q70" s="4"/>
      <c r="R70" s="4"/>
      <c r="S70" s="4"/>
      <c r="T70" s="4"/>
      <c r="U70" s="4"/>
      <c r="V70" s="4"/>
      <c r="W70" s="4"/>
      <c r="X70" s="4"/>
      <c r="Y70" s="4"/>
      <c r="Z70" s="4"/>
    </row>
    <row r="71" ht="12.0" customHeight="1">
      <c r="B71" s="1"/>
      <c r="C71" s="4"/>
      <c r="D71" s="4"/>
      <c r="E71" s="4"/>
      <c r="F71" s="4"/>
      <c r="G71" s="4"/>
      <c r="H71" s="4"/>
      <c r="I71" s="4"/>
      <c r="J71" s="4"/>
      <c r="K71" s="4"/>
      <c r="L71" s="4"/>
      <c r="M71" s="4"/>
      <c r="N71" s="4"/>
      <c r="O71" s="4"/>
      <c r="P71" s="4"/>
      <c r="Q71" s="4"/>
      <c r="R71" s="4"/>
      <c r="S71" s="4"/>
      <c r="T71" s="4"/>
      <c r="U71" s="4"/>
      <c r="V71" s="4"/>
      <c r="W71" s="4"/>
      <c r="X71" s="4"/>
      <c r="Y71" s="4"/>
      <c r="Z71" s="4"/>
    </row>
    <row r="72" ht="12.0" customHeight="1">
      <c r="B72" s="1"/>
      <c r="C72" s="4"/>
      <c r="D72" s="4"/>
      <c r="E72" s="4"/>
      <c r="F72" s="4"/>
      <c r="G72" s="4"/>
      <c r="H72" s="4"/>
      <c r="I72" s="4"/>
      <c r="J72" s="4"/>
      <c r="K72" s="4"/>
      <c r="L72" s="4"/>
      <c r="M72" s="4"/>
      <c r="N72" s="4"/>
      <c r="O72" s="4"/>
      <c r="P72" s="4"/>
      <c r="Q72" s="4"/>
      <c r="R72" s="4"/>
      <c r="S72" s="4"/>
      <c r="T72" s="4"/>
      <c r="U72" s="4"/>
      <c r="V72" s="4"/>
      <c r="W72" s="4"/>
      <c r="X72" s="4"/>
      <c r="Y72" s="4"/>
      <c r="Z72" s="4"/>
    </row>
    <row r="73" ht="12.0" customHeight="1">
      <c r="B73" s="1"/>
      <c r="C73" s="4"/>
      <c r="D73" s="4"/>
      <c r="E73" s="4"/>
      <c r="F73" s="4"/>
      <c r="G73" s="4"/>
      <c r="H73" s="4"/>
      <c r="I73" s="4"/>
      <c r="J73" s="4"/>
      <c r="K73" s="4"/>
      <c r="L73" s="4"/>
      <c r="M73" s="4"/>
      <c r="N73" s="4"/>
      <c r="O73" s="4"/>
      <c r="P73" s="4"/>
      <c r="Q73" s="4"/>
      <c r="R73" s="4"/>
      <c r="S73" s="4"/>
      <c r="T73" s="4"/>
      <c r="U73" s="4"/>
      <c r="V73" s="4"/>
      <c r="W73" s="4"/>
      <c r="X73" s="4"/>
      <c r="Y73" s="4"/>
      <c r="Z73" s="4"/>
    </row>
    <row r="74" ht="12.0" customHeight="1">
      <c r="B74" s="1"/>
      <c r="C74" s="4"/>
      <c r="D74" s="4"/>
      <c r="E74" s="4"/>
      <c r="F74" s="4"/>
      <c r="G74" s="4"/>
      <c r="H74" s="4"/>
      <c r="I74" s="4"/>
      <c r="J74" s="4"/>
      <c r="K74" s="4"/>
      <c r="L74" s="4"/>
      <c r="M74" s="4"/>
      <c r="N74" s="4"/>
      <c r="O74" s="4"/>
      <c r="P74" s="4"/>
      <c r="Q74" s="4"/>
      <c r="R74" s="4"/>
      <c r="S74" s="4"/>
      <c r="T74" s="4"/>
      <c r="U74" s="4"/>
      <c r="V74" s="4"/>
      <c r="W74" s="4"/>
      <c r="X74" s="4"/>
      <c r="Y74" s="4"/>
      <c r="Z74" s="4"/>
    </row>
    <row r="75" ht="12.0" customHeight="1">
      <c r="B75" s="1"/>
      <c r="C75" s="4"/>
      <c r="D75" s="4"/>
      <c r="E75" s="4"/>
      <c r="F75" s="4"/>
      <c r="G75" s="4"/>
      <c r="H75" s="4"/>
      <c r="I75" s="4"/>
      <c r="J75" s="4"/>
      <c r="K75" s="4"/>
      <c r="L75" s="4"/>
      <c r="M75" s="4"/>
      <c r="N75" s="4"/>
      <c r="O75" s="4"/>
      <c r="P75" s="4"/>
      <c r="Q75" s="4"/>
      <c r="R75" s="4"/>
      <c r="S75" s="4"/>
      <c r="T75" s="4"/>
      <c r="U75" s="4"/>
      <c r="V75" s="4"/>
      <c r="W75" s="4"/>
      <c r="X75" s="4"/>
      <c r="Y75" s="4"/>
      <c r="Z75" s="4"/>
    </row>
    <row r="76" ht="12.0" customHeight="1">
      <c r="B76" s="1"/>
      <c r="C76" s="4"/>
      <c r="D76" s="4"/>
      <c r="E76" s="4"/>
      <c r="F76" s="4"/>
      <c r="G76" s="4"/>
      <c r="H76" s="4"/>
      <c r="I76" s="4"/>
      <c r="J76" s="4"/>
      <c r="K76" s="4"/>
      <c r="L76" s="4"/>
      <c r="M76" s="4"/>
      <c r="N76" s="4"/>
      <c r="O76" s="4"/>
      <c r="P76" s="4"/>
      <c r="Q76" s="4"/>
      <c r="R76" s="4"/>
      <c r="S76" s="4"/>
      <c r="T76" s="4"/>
      <c r="U76" s="4"/>
      <c r="V76" s="4"/>
      <c r="W76" s="4"/>
      <c r="X76" s="4"/>
      <c r="Y76" s="4"/>
      <c r="Z76" s="4"/>
    </row>
    <row r="77" ht="12.0" customHeight="1">
      <c r="B77" s="1"/>
      <c r="C77" s="4"/>
      <c r="D77" s="4"/>
      <c r="E77" s="4"/>
      <c r="F77" s="4"/>
      <c r="G77" s="4"/>
      <c r="H77" s="4"/>
      <c r="I77" s="4"/>
      <c r="J77" s="4"/>
      <c r="K77" s="4"/>
      <c r="L77" s="4"/>
      <c r="M77" s="4"/>
      <c r="N77" s="4"/>
      <c r="O77" s="4"/>
      <c r="P77" s="4"/>
      <c r="Q77" s="4"/>
      <c r="R77" s="4"/>
      <c r="S77" s="4"/>
      <c r="T77" s="4"/>
      <c r="U77" s="4"/>
      <c r="V77" s="4"/>
      <c r="W77" s="4"/>
      <c r="X77" s="4"/>
      <c r="Y77" s="4"/>
      <c r="Z77" s="4"/>
    </row>
    <row r="78" ht="12.0" customHeight="1">
      <c r="B78" s="1"/>
      <c r="C78" s="4"/>
      <c r="D78" s="4"/>
      <c r="E78" s="4"/>
      <c r="F78" s="4"/>
      <c r="G78" s="4"/>
      <c r="H78" s="4"/>
      <c r="I78" s="4"/>
      <c r="J78" s="4"/>
      <c r="K78" s="4"/>
      <c r="L78" s="4"/>
      <c r="M78" s="4"/>
      <c r="N78" s="4"/>
      <c r="O78" s="4"/>
      <c r="P78" s="4"/>
      <c r="Q78" s="4"/>
      <c r="R78" s="4"/>
      <c r="S78" s="4"/>
      <c r="T78" s="4"/>
      <c r="U78" s="4"/>
      <c r="V78" s="4"/>
      <c r="W78" s="4"/>
      <c r="X78" s="4"/>
      <c r="Y78" s="4"/>
      <c r="Z78" s="4"/>
    </row>
    <row r="79" ht="12.0" customHeight="1">
      <c r="B79" s="1"/>
      <c r="C79" s="4"/>
      <c r="D79" s="4"/>
      <c r="E79" s="4"/>
      <c r="F79" s="4"/>
      <c r="G79" s="4"/>
      <c r="H79" s="4"/>
      <c r="I79" s="4"/>
      <c r="J79" s="4"/>
      <c r="K79" s="4"/>
      <c r="L79" s="4"/>
      <c r="M79" s="4"/>
      <c r="N79" s="4"/>
      <c r="O79" s="4"/>
      <c r="P79" s="4"/>
      <c r="Q79" s="4"/>
      <c r="R79" s="4"/>
      <c r="S79" s="4"/>
      <c r="T79" s="4"/>
      <c r="U79" s="4"/>
      <c r="V79" s="4"/>
      <c r="W79" s="4"/>
      <c r="X79" s="4"/>
      <c r="Y79" s="4"/>
      <c r="Z79" s="4"/>
    </row>
    <row r="80" ht="12.0" customHeight="1">
      <c r="B80" s="1"/>
      <c r="C80" s="4"/>
      <c r="D80" s="4"/>
      <c r="E80" s="4"/>
      <c r="F80" s="4"/>
      <c r="G80" s="4"/>
      <c r="H80" s="4"/>
      <c r="I80" s="4"/>
      <c r="J80" s="4"/>
      <c r="K80" s="4"/>
      <c r="L80" s="4"/>
      <c r="M80" s="4"/>
      <c r="N80" s="4"/>
      <c r="O80" s="4"/>
      <c r="P80" s="4"/>
      <c r="Q80" s="4"/>
      <c r="R80" s="4"/>
      <c r="S80" s="4"/>
      <c r="T80" s="4"/>
      <c r="U80" s="4"/>
      <c r="V80" s="4"/>
      <c r="W80" s="4"/>
      <c r="X80" s="4"/>
      <c r="Y80" s="4"/>
      <c r="Z80" s="4"/>
    </row>
    <row r="81" ht="12.0" customHeight="1">
      <c r="B81" s="1"/>
      <c r="C81" s="4"/>
      <c r="D81" s="4"/>
      <c r="E81" s="4"/>
      <c r="F81" s="4"/>
      <c r="G81" s="4"/>
      <c r="H81" s="4"/>
      <c r="I81" s="4"/>
      <c r="J81" s="4"/>
      <c r="K81" s="4"/>
      <c r="L81" s="4"/>
      <c r="M81" s="4"/>
      <c r="N81" s="4"/>
      <c r="O81" s="4"/>
      <c r="P81" s="4"/>
      <c r="Q81" s="4"/>
      <c r="R81" s="4"/>
      <c r="S81" s="4"/>
      <c r="T81" s="4"/>
      <c r="U81" s="4"/>
      <c r="V81" s="4"/>
      <c r="W81" s="4"/>
      <c r="X81" s="4"/>
      <c r="Y81" s="4"/>
      <c r="Z81" s="4"/>
    </row>
    <row r="82" ht="12.0" customHeight="1">
      <c r="B82" s="1"/>
      <c r="C82" s="4"/>
      <c r="D82" s="4"/>
      <c r="E82" s="4"/>
      <c r="F82" s="4"/>
      <c r="G82" s="4"/>
      <c r="H82" s="4"/>
      <c r="I82" s="4"/>
      <c r="J82" s="4"/>
      <c r="K82" s="4"/>
      <c r="L82" s="4"/>
      <c r="M82" s="4"/>
      <c r="N82" s="4"/>
      <c r="O82" s="4"/>
      <c r="P82" s="4"/>
      <c r="Q82" s="4"/>
      <c r="R82" s="4"/>
      <c r="S82" s="4"/>
      <c r="T82" s="4"/>
      <c r="U82" s="4"/>
      <c r="V82" s="4"/>
      <c r="W82" s="4"/>
      <c r="X82" s="4"/>
      <c r="Y82" s="4"/>
      <c r="Z82" s="4"/>
    </row>
    <row r="83" ht="12.0" customHeight="1">
      <c r="B83" s="1"/>
      <c r="C83" s="4"/>
      <c r="D83" s="4"/>
      <c r="E83" s="4"/>
      <c r="F83" s="4"/>
      <c r="G83" s="4"/>
      <c r="H83" s="4"/>
      <c r="I83" s="4"/>
      <c r="J83" s="4"/>
      <c r="K83" s="4"/>
      <c r="L83" s="4"/>
      <c r="M83" s="4"/>
      <c r="N83" s="4"/>
      <c r="O83" s="4"/>
      <c r="P83" s="4"/>
      <c r="Q83" s="4"/>
      <c r="R83" s="4"/>
      <c r="S83" s="4"/>
      <c r="T83" s="4"/>
      <c r="U83" s="4"/>
      <c r="V83" s="4"/>
      <c r="W83" s="4"/>
      <c r="X83" s="4"/>
      <c r="Y83" s="4"/>
      <c r="Z83" s="4"/>
    </row>
    <row r="84" ht="12.0" customHeight="1">
      <c r="B84" s="1"/>
      <c r="C84" s="4"/>
      <c r="D84" s="4"/>
      <c r="E84" s="4"/>
      <c r="F84" s="4"/>
      <c r="G84" s="4"/>
      <c r="H84" s="4"/>
      <c r="I84" s="4"/>
      <c r="J84" s="4"/>
      <c r="K84" s="4"/>
      <c r="L84" s="4"/>
      <c r="M84" s="4"/>
      <c r="N84" s="4"/>
      <c r="O84" s="4"/>
      <c r="P84" s="4"/>
      <c r="Q84" s="4"/>
      <c r="R84" s="4"/>
      <c r="S84" s="4"/>
      <c r="T84" s="4"/>
      <c r="U84" s="4"/>
      <c r="V84" s="4"/>
      <c r="W84" s="4"/>
      <c r="X84" s="4"/>
      <c r="Y84" s="4"/>
      <c r="Z84" s="4"/>
    </row>
    <row r="85" ht="12.0" customHeight="1">
      <c r="B85" s="1"/>
      <c r="C85" s="4"/>
      <c r="D85" s="4"/>
      <c r="E85" s="4"/>
      <c r="F85" s="4"/>
      <c r="G85" s="4"/>
      <c r="H85" s="4"/>
      <c r="I85" s="4"/>
      <c r="J85" s="4"/>
      <c r="K85" s="4"/>
      <c r="L85" s="4"/>
      <c r="M85" s="4"/>
      <c r="N85" s="4"/>
      <c r="O85" s="4"/>
      <c r="P85" s="4"/>
      <c r="Q85" s="4"/>
      <c r="R85" s="4"/>
      <c r="S85" s="4"/>
      <c r="T85" s="4"/>
      <c r="U85" s="4"/>
      <c r="V85" s="4"/>
      <c r="W85" s="4"/>
      <c r="X85" s="4"/>
      <c r="Y85" s="4"/>
      <c r="Z85" s="4"/>
    </row>
    <row r="86" ht="12.0" customHeight="1">
      <c r="B86" s="1"/>
      <c r="C86" s="4"/>
      <c r="D86" s="4"/>
      <c r="E86" s="4"/>
      <c r="F86" s="4"/>
      <c r="G86" s="4"/>
      <c r="H86" s="4"/>
      <c r="I86" s="4"/>
      <c r="J86" s="4"/>
      <c r="K86" s="4"/>
      <c r="L86" s="4"/>
      <c r="M86" s="4"/>
      <c r="N86" s="4"/>
      <c r="O86" s="4"/>
      <c r="P86" s="4"/>
      <c r="Q86" s="4"/>
      <c r="R86" s="4"/>
      <c r="S86" s="4"/>
      <c r="T86" s="4"/>
      <c r="U86" s="4"/>
      <c r="V86" s="4"/>
      <c r="W86" s="4"/>
      <c r="X86" s="4"/>
      <c r="Y86" s="4"/>
      <c r="Z86" s="4"/>
    </row>
    <row r="87" ht="12.0" customHeight="1">
      <c r="B87" s="1"/>
      <c r="C87" s="4"/>
      <c r="D87" s="4"/>
      <c r="E87" s="4"/>
      <c r="F87" s="4"/>
      <c r="G87" s="4"/>
      <c r="H87" s="4"/>
      <c r="I87" s="4"/>
      <c r="J87" s="4"/>
      <c r="K87" s="4"/>
      <c r="L87" s="4"/>
      <c r="M87" s="4"/>
      <c r="N87" s="4"/>
      <c r="O87" s="4"/>
      <c r="P87" s="4"/>
      <c r="Q87" s="4"/>
      <c r="R87" s="4"/>
      <c r="S87" s="4"/>
      <c r="T87" s="4"/>
      <c r="U87" s="4"/>
      <c r="V87" s="4"/>
      <c r="W87" s="4"/>
      <c r="X87" s="4"/>
      <c r="Y87" s="4"/>
      <c r="Z87" s="4"/>
    </row>
    <row r="88" ht="12.0" customHeight="1">
      <c r="B88" s="1"/>
      <c r="C88" s="4"/>
      <c r="D88" s="4"/>
      <c r="E88" s="4"/>
      <c r="F88" s="4"/>
      <c r="G88" s="4"/>
      <c r="H88" s="4"/>
      <c r="I88" s="4"/>
      <c r="J88" s="4"/>
      <c r="K88" s="4"/>
      <c r="L88" s="4"/>
      <c r="M88" s="4"/>
      <c r="N88" s="4"/>
      <c r="O88" s="4"/>
      <c r="P88" s="4"/>
      <c r="Q88" s="4"/>
      <c r="R88" s="4"/>
      <c r="S88" s="4"/>
      <c r="T88" s="4"/>
      <c r="U88" s="4"/>
      <c r="V88" s="4"/>
      <c r="W88" s="4"/>
      <c r="X88" s="4"/>
      <c r="Y88" s="4"/>
      <c r="Z88" s="4"/>
    </row>
    <row r="89" ht="12.0" customHeight="1">
      <c r="B89" s="1"/>
      <c r="C89" s="4"/>
      <c r="D89" s="4"/>
      <c r="E89" s="4"/>
      <c r="F89" s="4"/>
      <c r="G89" s="4"/>
      <c r="H89" s="4"/>
      <c r="I89" s="4"/>
      <c r="J89" s="4"/>
      <c r="K89" s="4"/>
      <c r="L89" s="4"/>
      <c r="M89" s="4"/>
      <c r="N89" s="4"/>
      <c r="O89" s="4"/>
      <c r="P89" s="4"/>
      <c r="Q89" s="4"/>
      <c r="R89" s="4"/>
      <c r="S89" s="4"/>
      <c r="T89" s="4"/>
      <c r="U89" s="4"/>
      <c r="V89" s="4"/>
      <c r="W89" s="4"/>
      <c r="X89" s="4"/>
      <c r="Y89" s="4"/>
      <c r="Z89" s="4"/>
    </row>
    <row r="90" ht="12.0" customHeight="1">
      <c r="B90" s="1"/>
      <c r="C90" s="4"/>
      <c r="D90" s="4"/>
      <c r="E90" s="4"/>
      <c r="F90" s="4"/>
      <c r="G90" s="4"/>
      <c r="H90" s="4"/>
      <c r="I90" s="4"/>
      <c r="J90" s="4"/>
      <c r="K90" s="4"/>
      <c r="L90" s="4"/>
      <c r="M90" s="4"/>
      <c r="N90" s="4"/>
      <c r="O90" s="4"/>
      <c r="P90" s="4"/>
      <c r="Q90" s="4"/>
      <c r="R90" s="4"/>
      <c r="S90" s="4"/>
      <c r="T90" s="4"/>
      <c r="U90" s="4"/>
      <c r="V90" s="4"/>
      <c r="W90" s="4"/>
      <c r="X90" s="4"/>
      <c r="Y90" s="4"/>
      <c r="Z90" s="4"/>
    </row>
    <row r="91" ht="12.0" customHeight="1">
      <c r="B91" s="1"/>
      <c r="C91" s="4"/>
      <c r="D91" s="4"/>
      <c r="E91" s="4"/>
      <c r="F91" s="4"/>
      <c r="G91" s="4"/>
      <c r="H91" s="4"/>
      <c r="I91" s="4"/>
      <c r="J91" s="4"/>
      <c r="K91" s="4"/>
      <c r="L91" s="4"/>
      <c r="M91" s="4"/>
      <c r="N91" s="4"/>
      <c r="O91" s="4"/>
      <c r="P91" s="4"/>
      <c r="Q91" s="4"/>
      <c r="R91" s="4"/>
      <c r="S91" s="4"/>
      <c r="T91" s="4"/>
      <c r="U91" s="4"/>
      <c r="V91" s="4"/>
      <c r="W91" s="4"/>
      <c r="X91" s="4"/>
      <c r="Y91" s="4"/>
      <c r="Z91" s="4"/>
    </row>
    <row r="92" ht="12.0" customHeight="1">
      <c r="B92" s="1"/>
      <c r="C92" s="4"/>
      <c r="D92" s="4"/>
      <c r="E92" s="4"/>
      <c r="F92" s="4"/>
      <c r="G92" s="4"/>
      <c r="H92" s="4"/>
      <c r="I92" s="4"/>
      <c r="J92" s="4"/>
      <c r="K92" s="4"/>
      <c r="L92" s="4"/>
      <c r="M92" s="4"/>
      <c r="N92" s="4"/>
      <c r="O92" s="4"/>
      <c r="P92" s="4"/>
      <c r="Q92" s="4"/>
      <c r="R92" s="4"/>
      <c r="S92" s="4"/>
      <c r="T92" s="4"/>
      <c r="U92" s="4"/>
      <c r="V92" s="4"/>
      <c r="W92" s="4"/>
      <c r="X92" s="4"/>
      <c r="Y92" s="4"/>
      <c r="Z92" s="4"/>
    </row>
    <row r="93" ht="12.0" customHeight="1">
      <c r="B93" s="1"/>
      <c r="C93" s="4"/>
      <c r="D93" s="4"/>
      <c r="E93" s="4"/>
      <c r="F93" s="4"/>
      <c r="G93" s="4"/>
      <c r="H93" s="4"/>
      <c r="I93" s="4"/>
      <c r="J93" s="4"/>
      <c r="K93" s="4"/>
      <c r="L93" s="4"/>
      <c r="M93" s="4"/>
      <c r="N93" s="4"/>
      <c r="O93" s="4"/>
      <c r="P93" s="4"/>
      <c r="Q93" s="4"/>
      <c r="R93" s="4"/>
      <c r="S93" s="4"/>
      <c r="T93" s="4"/>
      <c r="U93" s="4"/>
      <c r="V93" s="4"/>
      <c r="W93" s="4"/>
      <c r="X93" s="4"/>
      <c r="Y93" s="4"/>
      <c r="Z93" s="4"/>
    </row>
    <row r="94" ht="12.0" customHeight="1">
      <c r="B94" s="1"/>
      <c r="C94" s="4"/>
      <c r="D94" s="4"/>
      <c r="E94" s="4"/>
      <c r="F94" s="4"/>
      <c r="G94" s="4"/>
      <c r="H94" s="4"/>
      <c r="I94" s="4"/>
      <c r="J94" s="4"/>
      <c r="K94" s="4"/>
      <c r="L94" s="4"/>
      <c r="M94" s="4"/>
      <c r="N94" s="4"/>
      <c r="O94" s="4"/>
      <c r="P94" s="4"/>
      <c r="Q94" s="4"/>
      <c r="R94" s="4"/>
      <c r="S94" s="4"/>
      <c r="T94" s="4"/>
      <c r="U94" s="4"/>
      <c r="V94" s="4"/>
      <c r="W94" s="4"/>
      <c r="X94" s="4"/>
      <c r="Y94" s="4"/>
      <c r="Z94" s="4"/>
    </row>
    <row r="95" ht="12.0" customHeight="1">
      <c r="B95" s="1"/>
      <c r="C95" s="4"/>
      <c r="D95" s="4"/>
      <c r="E95" s="4"/>
      <c r="F95" s="4"/>
      <c r="G95" s="4"/>
      <c r="H95" s="4"/>
      <c r="I95" s="4"/>
      <c r="J95" s="4"/>
      <c r="K95" s="4"/>
      <c r="L95" s="4"/>
      <c r="M95" s="4"/>
      <c r="N95" s="4"/>
      <c r="O95" s="4"/>
      <c r="P95" s="4"/>
      <c r="Q95" s="4"/>
      <c r="R95" s="4"/>
      <c r="S95" s="4"/>
      <c r="T95" s="4"/>
      <c r="U95" s="4"/>
      <c r="V95" s="4"/>
      <c r="W95" s="4"/>
      <c r="X95" s="4"/>
      <c r="Y95" s="4"/>
      <c r="Z95" s="4"/>
    </row>
    <row r="96" ht="12.0" customHeight="1">
      <c r="B96" s="1"/>
      <c r="C96" s="4"/>
      <c r="D96" s="4"/>
      <c r="E96" s="4"/>
      <c r="F96" s="4"/>
      <c r="G96" s="4"/>
      <c r="H96" s="4"/>
      <c r="I96" s="4"/>
      <c r="J96" s="4"/>
      <c r="K96" s="4"/>
      <c r="L96" s="4"/>
      <c r="M96" s="4"/>
      <c r="N96" s="4"/>
      <c r="O96" s="4"/>
      <c r="P96" s="4"/>
      <c r="Q96" s="4"/>
      <c r="R96" s="4"/>
      <c r="S96" s="4"/>
      <c r="T96" s="4"/>
      <c r="U96" s="4"/>
      <c r="V96" s="4"/>
      <c r="W96" s="4"/>
      <c r="X96" s="4"/>
      <c r="Y96" s="4"/>
      <c r="Z96" s="4"/>
    </row>
    <row r="97" ht="12.0" customHeight="1">
      <c r="B97" s="1"/>
      <c r="C97" s="4"/>
      <c r="D97" s="4"/>
      <c r="E97" s="4"/>
      <c r="F97" s="4"/>
      <c r="G97" s="4"/>
      <c r="H97" s="4"/>
      <c r="I97" s="4"/>
      <c r="J97" s="4"/>
      <c r="K97" s="4"/>
      <c r="L97" s="4"/>
      <c r="M97" s="4"/>
      <c r="N97" s="4"/>
      <c r="O97" s="4"/>
      <c r="P97" s="4"/>
      <c r="Q97" s="4"/>
      <c r="R97" s="4"/>
      <c r="S97" s="4"/>
      <c r="T97" s="4"/>
      <c r="U97" s="4"/>
      <c r="V97" s="4"/>
      <c r="W97" s="4"/>
      <c r="X97" s="4"/>
      <c r="Y97" s="4"/>
      <c r="Z97" s="4"/>
    </row>
    <row r="98" ht="12.0" customHeight="1">
      <c r="B98" s="1"/>
      <c r="C98" s="4"/>
      <c r="D98" s="4"/>
      <c r="E98" s="4"/>
      <c r="F98" s="4"/>
      <c r="G98" s="4"/>
      <c r="H98" s="4"/>
      <c r="I98" s="4"/>
      <c r="J98" s="4"/>
      <c r="K98" s="4"/>
      <c r="L98" s="4"/>
      <c r="M98" s="4"/>
      <c r="N98" s="4"/>
      <c r="O98" s="4"/>
      <c r="P98" s="4"/>
      <c r="Q98" s="4"/>
      <c r="R98" s="4"/>
      <c r="S98" s="4"/>
      <c r="T98" s="4"/>
      <c r="U98" s="4"/>
      <c r="V98" s="4"/>
      <c r="W98" s="4"/>
      <c r="X98" s="4"/>
      <c r="Y98" s="4"/>
      <c r="Z98" s="4"/>
    </row>
    <row r="99" ht="12.0" customHeight="1">
      <c r="B99" s="1"/>
      <c r="C99" s="4"/>
      <c r="D99" s="4"/>
      <c r="E99" s="4"/>
      <c r="F99" s="4"/>
      <c r="G99" s="4"/>
      <c r="H99" s="4"/>
      <c r="I99" s="4"/>
      <c r="J99" s="4"/>
      <c r="K99" s="4"/>
      <c r="L99" s="4"/>
      <c r="M99" s="4"/>
      <c r="N99" s="4"/>
      <c r="O99" s="4"/>
      <c r="P99" s="4"/>
      <c r="Q99" s="4"/>
      <c r="R99" s="4"/>
      <c r="S99" s="4"/>
      <c r="T99" s="4"/>
      <c r="U99" s="4"/>
      <c r="V99" s="4"/>
      <c r="W99" s="4"/>
      <c r="X99" s="4"/>
      <c r="Y99" s="4"/>
      <c r="Z99" s="4"/>
    </row>
    <row r="100" ht="12.0" customHeight="1">
      <c r="B100" s="1"/>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0" customHeight="1">
      <c r="B101" s="1"/>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0" customHeight="1">
      <c r="B102" s="1"/>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0" customHeight="1">
      <c r="B103" s="1"/>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0" customHeight="1">
      <c r="B104" s="1"/>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0" customHeight="1">
      <c r="B105" s="1"/>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0" customHeight="1">
      <c r="B106" s="1"/>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0" customHeight="1">
      <c r="B107" s="1"/>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0" customHeight="1">
      <c r="B108" s="1"/>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0" customHeight="1">
      <c r="B109" s="1"/>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0" customHeight="1">
      <c r="B110" s="1"/>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0" customHeight="1">
      <c r="B111" s="1"/>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0" customHeight="1">
      <c r="B112" s="1"/>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0" customHeight="1">
      <c r="B113" s="1"/>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0" customHeight="1">
      <c r="B114" s="1"/>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0" customHeight="1">
      <c r="B115" s="1"/>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0" customHeight="1">
      <c r="B116" s="1"/>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0" customHeight="1">
      <c r="B117" s="1"/>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0" customHeight="1">
      <c r="B118" s="1"/>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0" customHeight="1">
      <c r="B119" s="1"/>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0" customHeight="1">
      <c r="B120" s="1"/>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0" customHeight="1">
      <c r="B121" s="1"/>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0" customHeight="1">
      <c r="B122" s="1"/>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0" customHeight="1">
      <c r="B123" s="1"/>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0" customHeight="1">
      <c r="B124" s="1"/>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0" customHeight="1">
      <c r="B125" s="1"/>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0" customHeight="1">
      <c r="B126" s="1"/>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0" customHeight="1">
      <c r="B127" s="1"/>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0" customHeight="1">
      <c r="B128" s="1"/>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0" customHeight="1">
      <c r="B129" s="1"/>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0" customHeight="1">
      <c r="B130" s="1"/>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0" customHeight="1">
      <c r="B131" s="1"/>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0" customHeight="1">
      <c r="B132" s="1"/>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0" customHeight="1">
      <c r="B133" s="1"/>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0" customHeight="1">
      <c r="B134" s="1"/>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0" customHeight="1">
      <c r="B135" s="1"/>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0" customHeight="1">
      <c r="B136" s="1"/>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0" customHeight="1">
      <c r="B137" s="1"/>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0" customHeight="1">
      <c r="B138" s="1"/>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0" customHeight="1">
      <c r="B139" s="1"/>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0" customHeight="1">
      <c r="B140" s="1"/>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0" customHeight="1">
      <c r="B141" s="1"/>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0" customHeight="1">
      <c r="B142" s="1"/>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0" customHeight="1">
      <c r="B143" s="1"/>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0" customHeight="1">
      <c r="B144" s="1"/>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0" customHeight="1">
      <c r="B145" s="1"/>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0" customHeight="1">
      <c r="B146" s="1"/>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0" customHeight="1">
      <c r="B147" s="1"/>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0" customHeight="1">
      <c r="B148" s="1"/>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0" customHeight="1">
      <c r="B149" s="1"/>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0" customHeight="1">
      <c r="B150" s="1"/>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0" customHeight="1">
      <c r="B151" s="1"/>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0" customHeight="1">
      <c r="B152" s="1"/>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0" customHeight="1">
      <c r="B153" s="1"/>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0" customHeight="1">
      <c r="B154" s="1"/>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0" customHeight="1">
      <c r="B155" s="1"/>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0" customHeight="1">
      <c r="B156" s="1"/>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0" customHeight="1">
      <c r="B157" s="1"/>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0" customHeight="1">
      <c r="B158" s="1"/>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0" customHeight="1">
      <c r="B159" s="1"/>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0" customHeight="1">
      <c r="B160" s="1"/>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0" customHeight="1">
      <c r="B161" s="1"/>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0" customHeight="1">
      <c r="B162" s="1"/>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0" customHeight="1">
      <c r="B163" s="1"/>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0" customHeight="1">
      <c r="B164" s="1"/>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0" customHeight="1">
      <c r="B165" s="1"/>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0" customHeight="1">
      <c r="B166" s="1"/>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0" customHeight="1">
      <c r="B167" s="1"/>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0" customHeight="1">
      <c r="B168" s="1"/>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0" customHeight="1">
      <c r="B169" s="1"/>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0" customHeight="1">
      <c r="B170" s="1"/>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0" customHeight="1">
      <c r="B171" s="1"/>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0" customHeight="1">
      <c r="B172" s="1"/>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0" customHeight="1">
      <c r="B173" s="1"/>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0" customHeight="1">
      <c r="B174" s="1"/>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0" customHeight="1">
      <c r="B175" s="1"/>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0" customHeight="1">
      <c r="B176" s="1"/>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0" customHeight="1">
      <c r="B177" s="1"/>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0" customHeight="1">
      <c r="B178" s="1"/>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0" customHeight="1">
      <c r="B179" s="1"/>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0" customHeight="1">
      <c r="B180" s="1"/>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0" customHeight="1">
      <c r="B181" s="1"/>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0" customHeight="1">
      <c r="B182" s="1"/>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0" customHeight="1">
      <c r="B183" s="1"/>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0" customHeight="1">
      <c r="B184" s="1"/>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0" customHeight="1">
      <c r="B185" s="1"/>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0" customHeight="1">
      <c r="B186" s="1"/>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0" customHeight="1">
      <c r="B187" s="1"/>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0" customHeight="1">
      <c r="B188" s="1"/>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0" customHeight="1">
      <c r="B189" s="1"/>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0" customHeight="1">
      <c r="B190" s="1"/>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0" customHeight="1">
      <c r="B191" s="1"/>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0" customHeight="1">
      <c r="B192" s="1"/>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0" customHeight="1">
      <c r="B193" s="1"/>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0" customHeight="1">
      <c r="B194" s="1"/>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0" customHeight="1">
      <c r="B195" s="1"/>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0" customHeight="1">
      <c r="B196" s="1"/>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0" customHeight="1">
      <c r="B197" s="1"/>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0" customHeight="1">
      <c r="B198" s="1"/>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0" customHeight="1">
      <c r="B199" s="1"/>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0" customHeight="1">
      <c r="B200" s="1"/>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0" customHeight="1">
      <c r="B201" s="1"/>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0" customHeight="1">
      <c r="B202" s="1"/>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0" customHeight="1">
      <c r="B203" s="1"/>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0" customHeight="1">
      <c r="B204" s="1"/>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0" customHeight="1">
      <c r="B205" s="1"/>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0" customHeight="1">
      <c r="B206" s="1"/>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0" customHeight="1">
      <c r="B207" s="1"/>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0" customHeight="1">
      <c r="B208" s="1"/>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0" customHeight="1">
      <c r="B209" s="1"/>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0" customHeight="1">
      <c r="B210" s="1"/>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0" customHeight="1">
      <c r="B211" s="1"/>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0" customHeight="1">
      <c r="B212" s="1"/>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0" customHeight="1">
      <c r="B213" s="1"/>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0" customHeight="1">
      <c r="B214" s="1"/>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0" customHeight="1">
      <c r="B215" s="1"/>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0" customHeight="1">
      <c r="B216" s="1"/>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0" customHeight="1">
      <c r="B217" s="1"/>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0" customHeight="1">
      <c r="B218" s="1"/>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0" customHeight="1">
      <c r="B219" s="1"/>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0" customHeight="1">
      <c r="B220" s="1"/>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display="Self Certification: Design Process" location="'Design Process - Scoring'!A1" ref="B9"/>
    <hyperlink display="Self Certification: Site" location="'Site - Scoring'!A1" ref="B10"/>
    <hyperlink display="Self Certification: Building Components " location="'Building Components - Scoring'!A1" ref="B11"/>
    <hyperlink display="Self Certification: Interior Spaces" location="'Interior Spaces - Scoring'!A1" ref="B12"/>
    <hyperlink display="Self Certification: Dwelling Units" location="'Dwelling Units - Scoring'!A1" ref="B13"/>
    <hyperlink display="Self Certification: Operations and Amenities" location="'Ops &amp; Amenities - Scoring'!A1" ref="B14"/>
  </hyperlink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64D79"/>
    <pageSetUpPr/>
  </sheetPr>
  <sheetViews>
    <sheetView workbookViewId="0">
      <pane xSplit="5.0" ySplit="2.0" topLeftCell="F3" activePane="bottomRight" state="frozen"/>
      <selection activeCell="F1" sqref="F1" pane="topRight"/>
      <selection activeCell="A3" sqref="A3" pane="bottomLeft"/>
      <selection activeCell="F3" sqref="F3" pane="bottomRight"/>
    </sheetView>
  </sheetViews>
  <sheetFormatPr customHeight="1" defaultColWidth="12.63" defaultRowHeight="15.0"/>
  <cols>
    <col customWidth="1" min="1" max="1" width="17.0"/>
    <col customWidth="1" hidden="1" min="2" max="2" width="10.13"/>
    <col customWidth="1" hidden="1" min="3" max="3" width="2.13"/>
    <col customWidth="1" min="4" max="4" width="20.88"/>
    <col customWidth="1" min="5" max="5" width="32.38"/>
    <col customWidth="1" min="6" max="6" width="102.38"/>
    <col customWidth="1" min="7" max="7" width="16.88"/>
    <col customWidth="1" min="8" max="8" width="15.38"/>
    <col customWidth="1" min="9" max="9" width="13.38"/>
    <col customWidth="1" min="10" max="10" width="12.25"/>
    <col customWidth="1" min="11" max="11" width="13.75"/>
    <col customWidth="1" min="12" max="12" width="15.38"/>
    <col customWidth="1" min="13" max="13" width="17.75"/>
    <col customWidth="1" min="14" max="14" width="15.38"/>
    <col customWidth="1" min="15" max="15" width="18.13"/>
    <col customWidth="1" min="16" max="16" width="13.38"/>
    <col customWidth="1" min="17" max="17" width="20.38"/>
    <col customWidth="1" min="18" max="25" width="12.38"/>
  </cols>
  <sheetData>
    <row r="1" ht="12.75" customHeight="1">
      <c r="A1" s="29"/>
      <c r="B1" s="30"/>
      <c r="C1" s="30"/>
      <c r="D1" s="31"/>
      <c r="E1" s="30"/>
      <c r="F1" s="30"/>
      <c r="G1" s="32" t="s">
        <v>19</v>
      </c>
      <c r="H1" s="33"/>
      <c r="I1" s="33"/>
      <c r="J1" s="33"/>
      <c r="K1" s="33"/>
      <c r="L1" s="34"/>
      <c r="M1" s="35" t="s">
        <v>20</v>
      </c>
      <c r="N1" s="33"/>
      <c r="O1" s="33"/>
      <c r="P1" s="33"/>
      <c r="Q1" s="34"/>
    </row>
    <row r="2" ht="12.75" customHeight="1">
      <c r="A2" s="36" t="s">
        <v>21</v>
      </c>
      <c r="B2" s="37" t="s">
        <v>22</v>
      </c>
      <c r="C2" s="38" t="s">
        <v>23</v>
      </c>
      <c r="D2" s="38" t="s">
        <v>24</v>
      </c>
      <c r="E2" s="38" t="s">
        <v>25</v>
      </c>
      <c r="F2" s="39" t="s">
        <v>26</v>
      </c>
      <c r="G2" s="40" t="s">
        <v>27</v>
      </c>
      <c r="H2" s="40" t="s">
        <v>28</v>
      </c>
      <c r="I2" s="40" t="s">
        <v>29</v>
      </c>
      <c r="J2" s="40" t="s">
        <v>30</v>
      </c>
      <c r="K2" s="40" t="s">
        <v>31</v>
      </c>
      <c r="L2" s="41" t="s">
        <v>32</v>
      </c>
      <c r="M2" s="42" t="s">
        <v>33</v>
      </c>
      <c r="N2" s="42" t="s">
        <v>34</v>
      </c>
      <c r="O2" s="42" t="s">
        <v>35</v>
      </c>
      <c r="P2" s="42" t="s">
        <v>36</v>
      </c>
      <c r="Q2" s="42" t="s">
        <v>37</v>
      </c>
      <c r="R2" s="43"/>
      <c r="S2" s="43"/>
      <c r="T2" s="43"/>
      <c r="U2" s="43"/>
      <c r="V2" s="43"/>
      <c r="W2" s="43"/>
      <c r="X2" s="43"/>
      <c r="Y2" s="43"/>
    </row>
    <row r="3" ht="12.75" customHeight="1">
      <c r="A3" s="44" t="s">
        <v>38</v>
      </c>
      <c r="B3" s="45" t="s">
        <v>39</v>
      </c>
      <c r="C3" s="46" t="s">
        <v>40</v>
      </c>
      <c r="D3" s="47" t="s">
        <v>41</v>
      </c>
      <c r="E3" s="48" t="s">
        <v>42</v>
      </c>
      <c r="F3" s="49" t="s">
        <v>43</v>
      </c>
      <c r="G3" s="50" t="s">
        <v>44</v>
      </c>
      <c r="H3" s="50" t="s">
        <v>44</v>
      </c>
      <c r="I3" s="50" t="s">
        <v>44</v>
      </c>
      <c r="J3" s="50" t="s">
        <v>44</v>
      </c>
      <c r="K3" s="50" t="s">
        <v>44</v>
      </c>
      <c r="L3" s="51" t="s">
        <v>44</v>
      </c>
      <c r="M3" s="50"/>
      <c r="N3" s="50"/>
      <c r="O3" s="50"/>
      <c r="P3" s="50"/>
      <c r="Q3" s="50"/>
    </row>
    <row r="4" ht="12.75" customHeight="1">
      <c r="A4" s="44" t="s">
        <v>38</v>
      </c>
      <c r="B4" s="45"/>
      <c r="C4" s="46" t="s">
        <v>45</v>
      </c>
      <c r="D4" s="47" t="s">
        <v>41</v>
      </c>
      <c r="E4" s="48" t="s">
        <v>46</v>
      </c>
      <c r="F4" s="49" t="s">
        <v>47</v>
      </c>
      <c r="G4" s="50" t="s">
        <v>44</v>
      </c>
      <c r="H4" s="50" t="s">
        <v>44</v>
      </c>
      <c r="I4" s="50" t="s">
        <v>44</v>
      </c>
      <c r="J4" s="50" t="s">
        <v>44</v>
      </c>
      <c r="K4" s="50" t="s">
        <v>44</v>
      </c>
      <c r="L4" s="51" t="s">
        <v>44</v>
      </c>
      <c r="M4" s="50"/>
      <c r="N4" s="50"/>
      <c r="O4" s="50"/>
      <c r="P4" s="50"/>
      <c r="Q4" s="50"/>
    </row>
    <row r="5" ht="12.75" customHeight="1">
      <c r="A5" s="44" t="s">
        <v>48</v>
      </c>
      <c r="B5" s="45" t="s">
        <v>39</v>
      </c>
      <c r="C5" s="46" t="s">
        <v>40</v>
      </c>
      <c r="D5" s="47" t="s">
        <v>49</v>
      </c>
      <c r="E5" s="48" t="s">
        <v>50</v>
      </c>
      <c r="F5" s="49" t="s">
        <v>51</v>
      </c>
      <c r="G5" s="52"/>
      <c r="H5" s="52"/>
      <c r="I5" s="52"/>
      <c r="J5" s="52"/>
      <c r="K5" s="52"/>
      <c r="L5" s="53"/>
      <c r="M5" s="52"/>
      <c r="N5" s="52"/>
      <c r="O5" s="52"/>
      <c r="P5" s="52"/>
      <c r="Q5" s="52"/>
    </row>
    <row r="6" ht="12.75" customHeight="1">
      <c r="A6" s="44" t="s">
        <v>48</v>
      </c>
      <c r="B6" s="45"/>
      <c r="C6" s="46" t="s">
        <v>45</v>
      </c>
      <c r="D6" s="47" t="s">
        <v>49</v>
      </c>
      <c r="E6" s="48" t="s">
        <v>52</v>
      </c>
      <c r="F6" s="49" t="s">
        <v>53</v>
      </c>
      <c r="G6" s="50" t="s">
        <v>44</v>
      </c>
      <c r="H6" s="50" t="s">
        <v>44</v>
      </c>
      <c r="I6" s="50" t="s">
        <v>44</v>
      </c>
      <c r="J6" s="50" t="s">
        <v>44</v>
      </c>
      <c r="K6" s="50" t="s">
        <v>44</v>
      </c>
      <c r="L6" s="51" t="s">
        <v>44</v>
      </c>
      <c r="M6" s="50"/>
      <c r="N6" s="50"/>
      <c r="O6" s="50"/>
      <c r="P6" s="50"/>
      <c r="Q6" s="50" t="s">
        <v>44</v>
      </c>
    </row>
    <row r="7" ht="12.75" customHeight="1">
      <c r="A7" s="44" t="s">
        <v>48</v>
      </c>
      <c r="B7" s="45"/>
      <c r="C7" s="46" t="s">
        <v>54</v>
      </c>
      <c r="D7" s="47" t="s">
        <v>49</v>
      </c>
      <c r="E7" s="48" t="s">
        <v>55</v>
      </c>
      <c r="F7" s="49" t="s">
        <v>56</v>
      </c>
      <c r="G7" s="50" t="s">
        <v>44</v>
      </c>
      <c r="H7" s="50" t="s">
        <v>44</v>
      </c>
      <c r="I7" s="50" t="s">
        <v>44</v>
      </c>
      <c r="J7" s="50" t="s">
        <v>44</v>
      </c>
      <c r="K7" s="50" t="s">
        <v>44</v>
      </c>
      <c r="L7" s="51" t="s">
        <v>44</v>
      </c>
      <c r="M7" s="50"/>
      <c r="N7" s="50"/>
      <c r="O7" s="50"/>
      <c r="P7" s="50"/>
      <c r="Q7" s="50" t="s">
        <v>44</v>
      </c>
    </row>
    <row r="8" ht="12.75" customHeight="1">
      <c r="A8" s="44" t="s">
        <v>48</v>
      </c>
      <c r="B8" s="45"/>
      <c r="C8" s="46" t="s">
        <v>57</v>
      </c>
      <c r="D8" s="47" t="s">
        <v>49</v>
      </c>
      <c r="E8" s="48" t="s">
        <v>58</v>
      </c>
      <c r="F8" s="49" t="s">
        <v>59</v>
      </c>
      <c r="G8" s="50" t="s">
        <v>44</v>
      </c>
      <c r="H8" s="50" t="s">
        <v>44</v>
      </c>
      <c r="I8" s="50" t="s">
        <v>44</v>
      </c>
      <c r="J8" s="50" t="s">
        <v>44</v>
      </c>
      <c r="K8" s="50" t="s">
        <v>44</v>
      </c>
      <c r="L8" s="51" t="s">
        <v>44</v>
      </c>
      <c r="M8" s="50"/>
      <c r="N8" s="50"/>
      <c r="O8" s="50"/>
      <c r="P8" s="50"/>
      <c r="Q8" s="50" t="s">
        <v>44</v>
      </c>
    </row>
    <row r="9" ht="12.75" customHeight="1">
      <c r="A9" s="44" t="s">
        <v>48</v>
      </c>
      <c r="B9" s="45"/>
      <c r="C9" s="46" t="s">
        <v>40</v>
      </c>
      <c r="D9" s="47" t="s">
        <v>49</v>
      </c>
      <c r="E9" s="48" t="s">
        <v>60</v>
      </c>
      <c r="F9" s="49" t="s">
        <v>61</v>
      </c>
      <c r="G9" s="50" t="s">
        <v>44</v>
      </c>
      <c r="H9" s="50" t="s">
        <v>44</v>
      </c>
      <c r="I9" s="50" t="s">
        <v>44</v>
      </c>
      <c r="J9" s="50" t="s">
        <v>44</v>
      </c>
      <c r="K9" s="50" t="s">
        <v>44</v>
      </c>
      <c r="L9" s="51" t="s">
        <v>44</v>
      </c>
      <c r="M9" s="50"/>
      <c r="N9" s="50"/>
      <c r="O9" s="50"/>
      <c r="P9" s="50"/>
      <c r="Q9" s="50"/>
    </row>
    <row r="10" ht="12.75" customHeight="1">
      <c r="A10" s="44" t="s">
        <v>48</v>
      </c>
      <c r="B10" s="45" t="s">
        <v>39</v>
      </c>
      <c r="C10" s="46" t="s">
        <v>40</v>
      </c>
      <c r="D10" s="47" t="s">
        <v>49</v>
      </c>
      <c r="E10" s="48" t="s">
        <v>62</v>
      </c>
      <c r="F10" s="49" t="s">
        <v>63</v>
      </c>
      <c r="G10" s="50" t="s">
        <v>44</v>
      </c>
      <c r="H10" s="50" t="s">
        <v>44</v>
      </c>
      <c r="I10" s="50" t="s">
        <v>44</v>
      </c>
      <c r="J10" s="50" t="s">
        <v>44</v>
      </c>
      <c r="K10" s="50" t="s">
        <v>44</v>
      </c>
      <c r="L10" s="51" t="s">
        <v>44</v>
      </c>
      <c r="M10" s="50"/>
      <c r="N10" s="50"/>
      <c r="O10" s="50"/>
      <c r="P10" s="50"/>
      <c r="Q10" s="50"/>
    </row>
    <row r="11" ht="12.75" customHeight="1">
      <c r="A11" s="44" t="s">
        <v>48</v>
      </c>
      <c r="B11" s="45"/>
      <c r="C11" s="46" t="s">
        <v>45</v>
      </c>
      <c r="D11" s="47" t="s">
        <v>49</v>
      </c>
      <c r="E11" s="48" t="s">
        <v>64</v>
      </c>
      <c r="F11" s="49" t="s">
        <v>65</v>
      </c>
      <c r="G11" s="50" t="s">
        <v>44</v>
      </c>
      <c r="H11" s="50" t="s">
        <v>44</v>
      </c>
      <c r="I11" s="50" t="s">
        <v>44</v>
      </c>
      <c r="J11" s="50" t="s">
        <v>44</v>
      </c>
      <c r="K11" s="50" t="s">
        <v>44</v>
      </c>
      <c r="L11" s="51" t="s">
        <v>44</v>
      </c>
      <c r="M11" s="50"/>
      <c r="N11" s="50"/>
      <c r="O11" s="50"/>
      <c r="P11" s="50"/>
      <c r="Q11" s="50"/>
    </row>
    <row r="12" ht="12.75" customHeight="1">
      <c r="A12" s="44" t="s">
        <v>48</v>
      </c>
      <c r="B12" s="45"/>
      <c r="C12" s="46" t="s">
        <v>54</v>
      </c>
      <c r="D12" s="47" t="s">
        <v>49</v>
      </c>
      <c r="E12" s="48" t="s">
        <v>66</v>
      </c>
      <c r="F12" s="49" t="s">
        <v>67</v>
      </c>
      <c r="G12" s="50" t="s">
        <v>44</v>
      </c>
      <c r="H12" s="50" t="s">
        <v>44</v>
      </c>
      <c r="I12" s="50" t="s">
        <v>44</v>
      </c>
      <c r="J12" s="50" t="s">
        <v>44</v>
      </c>
      <c r="K12" s="50" t="s">
        <v>44</v>
      </c>
      <c r="L12" s="51" t="s">
        <v>44</v>
      </c>
      <c r="M12" s="50"/>
      <c r="N12" s="50"/>
      <c r="O12" s="50"/>
      <c r="P12" s="50"/>
      <c r="Q12" s="50"/>
    </row>
    <row r="13" ht="12.75" customHeight="1">
      <c r="A13" s="44" t="s">
        <v>48</v>
      </c>
      <c r="B13" s="45" t="s">
        <v>39</v>
      </c>
      <c r="C13" s="46" t="s">
        <v>40</v>
      </c>
      <c r="D13" s="47" t="s">
        <v>49</v>
      </c>
      <c r="E13" s="48" t="s">
        <v>68</v>
      </c>
      <c r="F13" s="49" t="s">
        <v>69</v>
      </c>
      <c r="G13" s="50" t="s">
        <v>44</v>
      </c>
      <c r="H13" s="50" t="s">
        <v>44</v>
      </c>
      <c r="I13" s="50" t="s">
        <v>44</v>
      </c>
      <c r="J13" s="50" t="s">
        <v>44</v>
      </c>
      <c r="K13" s="50" t="s">
        <v>44</v>
      </c>
      <c r="L13" s="51" t="s">
        <v>44</v>
      </c>
      <c r="M13" s="50"/>
      <c r="N13" s="50"/>
      <c r="O13" s="50"/>
      <c r="P13" s="50"/>
      <c r="Q13" s="50"/>
    </row>
    <row r="14" ht="12.75" customHeight="1">
      <c r="A14" s="44" t="s">
        <v>48</v>
      </c>
      <c r="B14" s="45"/>
      <c r="C14" s="46" t="s">
        <v>45</v>
      </c>
      <c r="D14" s="47" t="s">
        <v>49</v>
      </c>
      <c r="E14" s="48" t="s">
        <v>70</v>
      </c>
      <c r="F14" s="49" t="s">
        <v>71</v>
      </c>
      <c r="G14" s="50" t="s">
        <v>44</v>
      </c>
      <c r="H14" s="50" t="s">
        <v>44</v>
      </c>
      <c r="I14" s="50" t="s">
        <v>44</v>
      </c>
      <c r="J14" s="50" t="s">
        <v>44</v>
      </c>
      <c r="K14" s="50" t="s">
        <v>44</v>
      </c>
      <c r="L14" s="51" t="s">
        <v>44</v>
      </c>
      <c r="M14" s="50"/>
      <c r="N14" s="50"/>
      <c r="O14" s="50"/>
      <c r="P14" s="50"/>
      <c r="Q14" s="50"/>
    </row>
    <row r="15" ht="12.75" customHeight="1">
      <c r="A15" s="44" t="s">
        <v>48</v>
      </c>
      <c r="B15" s="45"/>
      <c r="C15" s="46" t="s">
        <v>54</v>
      </c>
      <c r="D15" s="47" t="s">
        <v>49</v>
      </c>
      <c r="E15" s="48" t="s">
        <v>72</v>
      </c>
      <c r="F15" s="49" t="s">
        <v>73</v>
      </c>
      <c r="G15" s="50" t="s">
        <v>44</v>
      </c>
      <c r="H15" s="50" t="s">
        <v>44</v>
      </c>
      <c r="I15" s="50" t="s">
        <v>44</v>
      </c>
      <c r="J15" s="50" t="s">
        <v>44</v>
      </c>
      <c r="K15" s="50" t="s">
        <v>44</v>
      </c>
      <c r="L15" s="51" t="s">
        <v>44</v>
      </c>
      <c r="M15" s="50"/>
      <c r="N15" s="50"/>
      <c r="O15" s="50"/>
      <c r="P15" s="50"/>
      <c r="Q15" s="50"/>
    </row>
    <row r="16" ht="12.75" customHeight="1">
      <c r="A16" s="44" t="s">
        <v>74</v>
      </c>
      <c r="B16" s="45" t="s">
        <v>39</v>
      </c>
      <c r="C16" s="46" t="s">
        <v>40</v>
      </c>
      <c r="D16" s="47" t="s">
        <v>75</v>
      </c>
      <c r="E16" s="48" t="s">
        <v>76</v>
      </c>
      <c r="F16" s="49" t="s">
        <v>77</v>
      </c>
      <c r="G16" s="50" t="s">
        <v>44</v>
      </c>
      <c r="H16" s="50" t="s">
        <v>44</v>
      </c>
      <c r="I16" s="50" t="s">
        <v>44</v>
      </c>
      <c r="J16" s="50" t="s">
        <v>44</v>
      </c>
      <c r="K16" s="50" t="s">
        <v>44</v>
      </c>
      <c r="L16" s="51" t="s">
        <v>44</v>
      </c>
      <c r="M16" s="50"/>
      <c r="N16" s="50"/>
      <c r="O16" s="50"/>
      <c r="P16" s="50"/>
      <c r="Q16" s="50"/>
    </row>
    <row r="17" ht="12.75" customHeight="1">
      <c r="A17" s="44" t="s">
        <v>74</v>
      </c>
      <c r="B17" s="45" t="s">
        <v>39</v>
      </c>
      <c r="C17" s="46" t="s">
        <v>40</v>
      </c>
      <c r="D17" s="47" t="s">
        <v>75</v>
      </c>
      <c r="E17" s="48" t="s">
        <v>78</v>
      </c>
      <c r="F17" s="49" t="s">
        <v>79</v>
      </c>
      <c r="G17" s="50" t="s">
        <v>44</v>
      </c>
      <c r="H17" s="50" t="s">
        <v>44</v>
      </c>
      <c r="I17" s="50" t="s">
        <v>44</v>
      </c>
      <c r="J17" s="50" t="s">
        <v>44</v>
      </c>
      <c r="K17" s="50" t="s">
        <v>44</v>
      </c>
      <c r="L17" s="51" t="s">
        <v>44</v>
      </c>
      <c r="M17" s="50"/>
      <c r="N17" s="50"/>
      <c r="O17" s="50" t="s">
        <v>44</v>
      </c>
      <c r="P17" s="50"/>
      <c r="Q17" s="50"/>
    </row>
    <row r="18" ht="12.75" customHeight="1">
      <c r="A18" s="44" t="s">
        <v>74</v>
      </c>
      <c r="B18" s="45"/>
      <c r="C18" s="46" t="s">
        <v>45</v>
      </c>
      <c r="D18" s="47" t="s">
        <v>75</v>
      </c>
      <c r="E18" s="48" t="s">
        <v>80</v>
      </c>
      <c r="F18" s="49" t="s">
        <v>81</v>
      </c>
      <c r="G18" s="50" t="s">
        <v>44</v>
      </c>
      <c r="H18" s="50" t="s">
        <v>44</v>
      </c>
      <c r="I18" s="50" t="s">
        <v>44</v>
      </c>
      <c r="J18" s="50" t="s">
        <v>44</v>
      </c>
      <c r="K18" s="50" t="s">
        <v>44</v>
      </c>
      <c r="L18" s="51" t="s">
        <v>44</v>
      </c>
      <c r="M18" s="50"/>
      <c r="N18" s="50"/>
      <c r="O18" s="50" t="s">
        <v>44</v>
      </c>
      <c r="P18" s="50"/>
      <c r="Q18" s="50"/>
    </row>
    <row r="19" ht="12.75" customHeight="1">
      <c r="A19" s="44" t="s">
        <v>74</v>
      </c>
      <c r="B19" s="45"/>
      <c r="C19" s="46" t="s">
        <v>40</v>
      </c>
      <c r="D19" s="47" t="s">
        <v>75</v>
      </c>
      <c r="E19" s="48" t="s">
        <v>82</v>
      </c>
      <c r="F19" s="49" t="s">
        <v>83</v>
      </c>
      <c r="G19" s="50" t="s">
        <v>44</v>
      </c>
      <c r="H19" s="50" t="s">
        <v>44</v>
      </c>
      <c r="I19" s="50" t="s">
        <v>44</v>
      </c>
      <c r="J19" s="50" t="s">
        <v>44</v>
      </c>
      <c r="K19" s="50" t="s">
        <v>44</v>
      </c>
      <c r="L19" s="51" t="s">
        <v>44</v>
      </c>
      <c r="M19" s="50"/>
      <c r="N19" s="50"/>
      <c r="O19" s="50" t="s">
        <v>44</v>
      </c>
      <c r="P19" s="50" t="s">
        <v>44</v>
      </c>
      <c r="Q19" s="50"/>
    </row>
    <row r="20" ht="12.75" customHeight="1">
      <c r="A20" s="44" t="s">
        <v>74</v>
      </c>
      <c r="B20" s="45"/>
      <c r="C20" s="46" t="s">
        <v>40</v>
      </c>
      <c r="D20" s="47" t="s">
        <v>75</v>
      </c>
      <c r="E20" s="48" t="s">
        <v>84</v>
      </c>
      <c r="F20" s="49" t="s">
        <v>85</v>
      </c>
      <c r="G20" s="50" t="s">
        <v>44</v>
      </c>
      <c r="H20" s="50" t="s">
        <v>44</v>
      </c>
      <c r="I20" s="50" t="s">
        <v>44</v>
      </c>
      <c r="J20" s="50" t="s">
        <v>44</v>
      </c>
      <c r="K20" s="50" t="s">
        <v>44</v>
      </c>
      <c r="L20" s="51" t="s">
        <v>44</v>
      </c>
      <c r="M20" s="50"/>
      <c r="N20" s="50" t="s">
        <v>44</v>
      </c>
      <c r="O20" s="50"/>
      <c r="P20" s="50" t="s">
        <v>44</v>
      </c>
      <c r="Q20" s="50" t="s">
        <v>44</v>
      </c>
    </row>
    <row r="21" ht="12.75" customHeight="1">
      <c r="A21" s="44" t="s">
        <v>86</v>
      </c>
      <c r="B21" s="45"/>
      <c r="C21" s="46" t="s">
        <v>40</v>
      </c>
      <c r="D21" s="47" t="s">
        <v>87</v>
      </c>
      <c r="E21" s="48" t="s">
        <v>88</v>
      </c>
      <c r="F21" s="49" t="s">
        <v>89</v>
      </c>
      <c r="G21" s="50" t="s">
        <v>44</v>
      </c>
      <c r="H21" s="50" t="s">
        <v>44</v>
      </c>
      <c r="I21" s="50" t="s">
        <v>44</v>
      </c>
      <c r="J21" s="50" t="s">
        <v>44</v>
      </c>
      <c r="K21" s="50" t="s">
        <v>44</v>
      </c>
      <c r="L21" s="51" t="s">
        <v>44</v>
      </c>
      <c r="M21" s="50"/>
      <c r="N21" s="50"/>
      <c r="O21" s="50"/>
      <c r="P21" s="50"/>
      <c r="Q21" s="50"/>
    </row>
    <row r="22" ht="12.75" customHeight="1">
      <c r="A22" s="44" t="s">
        <v>86</v>
      </c>
      <c r="B22" s="45"/>
      <c r="C22" s="46" t="s">
        <v>40</v>
      </c>
      <c r="D22" s="47" t="s">
        <v>87</v>
      </c>
      <c r="E22" s="48" t="s">
        <v>90</v>
      </c>
      <c r="F22" s="49" t="s">
        <v>91</v>
      </c>
      <c r="G22" s="50" t="s">
        <v>44</v>
      </c>
      <c r="H22" s="50" t="s">
        <v>44</v>
      </c>
      <c r="I22" s="50" t="s">
        <v>44</v>
      </c>
      <c r="J22" s="50" t="s">
        <v>44</v>
      </c>
      <c r="K22" s="50" t="s">
        <v>44</v>
      </c>
      <c r="L22" s="51" t="s">
        <v>44</v>
      </c>
      <c r="M22" s="50"/>
      <c r="N22" s="50"/>
      <c r="O22" s="50"/>
      <c r="P22" s="50"/>
      <c r="Q22" s="50"/>
    </row>
    <row r="23" ht="12.75" customHeight="1">
      <c r="A23" s="44" t="s">
        <v>86</v>
      </c>
      <c r="B23" s="45"/>
      <c r="C23" s="46" t="s">
        <v>40</v>
      </c>
      <c r="D23" s="47" t="s">
        <v>87</v>
      </c>
      <c r="E23" s="48" t="s">
        <v>92</v>
      </c>
      <c r="F23" s="49" t="s">
        <v>93</v>
      </c>
      <c r="G23" s="50" t="s">
        <v>44</v>
      </c>
      <c r="H23" s="50" t="s">
        <v>44</v>
      </c>
      <c r="I23" s="50" t="s">
        <v>44</v>
      </c>
      <c r="J23" s="50" t="s">
        <v>44</v>
      </c>
      <c r="K23" s="50" t="s">
        <v>44</v>
      </c>
      <c r="L23" s="51" t="s">
        <v>44</v>
      </c>
      <c r="M23" s="50"/>
      <c r="N23" s="50"/>
      <c r="O23" s="50"/>
      <c r="P23" s="50" t="s">
        <v>44</v>
      </c>
      <c r="Q23" s="50"/>
    </row>
    <row r="24" ht="12.75" customHeight="1">
      <c r="A24" s="44" t="s">
        <v>86</v>
      </c>
      <c r="B24" s="45"/>
      <c r="C24" s="46" t="s">
        <v>40</v>
      </c>
      <c r="D24" s="47" t="s">
        <v>87</v>
      </c>
      <c r="E24" s="48" t="s">
        <v>94</v>
      </c>
      <c r="F24" s="49" t="s">
        <v>95</v>
      </c>
      <c r="G24" s="50" t="s">
        <v>44</v>
      </c>
      <c r="H24" s="50" t="s">
        <v>44</v>
      </c>
      <c r="I24" s="50" t="s">
        <v>44</v>
      </c>
      <c r="J24" s="50" t="s">
        <v>44</v>
      </c>
      <c r="K24" s="50" t="s">
        <v>44</v>
      </c>
      <c r="L24" s="51" t="s">
        <v>44</v>
      </c>
      <c r="M24" s="50"/>
      <c r="N24" s="50"/>
      <c r="O24" s="50"/>
      <c r="P24" s="50"/>
      <c r="Q24" s="50"/>
    </row>
    <row r="25" ht="12.75" customHeight="1">
      <c r="A25" s="44" t="s">
        <v>96</v>
      </c>
      <c r="B25" s="45"/>
      <c r="C25" s="46" t="s">
        <v>40</v>
      </c>
      <c r="D25" s="54" t="s">
        <v>97</v>
      </c>
      <c r="E25" s="48" t="s">
        <v>98</v>
      </c>
      <c r="F25" s="55" t="s">
        <v>99</v>
      </c>
      <c r="G25" s="50" t="s">
        <v>44</v>
      </c>
      <c r="H25" s="50" t="s">
        <v>44</v>
      </c>
      <c r="I25" s="50" t="s">
        <v>44</v>
      </c>
      <c r="J25" s="50" t="s">
        <v>44</v>
      </c>
      <c r="K25" s="50" t="s">
        <v>44</v>
      </c>
      <c r="L25" s="51" t="s">
        <v>44</v>
      </c>
      <c r="M25" s="50"/>
      <c r="N25" s="50"/>
      <c r="O25" s="50"/>
      <c r="P25" s="50"/>
      <c r="Q25" s="50"/>
    </row>
    <row r="26" ht="12.75" customHeight="1">
      <c r="A26" s="56" t="s">
        <v>100</v>
      </c>
      <c r="B26" s="57"/>
      <c r="C26" s="58" t="s">
        <v>40</v>
      </c>
      <c r="D26" s="59" t="s">
        <v>101</v>
      </c>
      <c r="E26" s="60" t="s">
        <v>102</v>
      </c>
      <c r="F26" s="61" t="s">
        <v>103</v>
      </c>
      <c r="G26" s="62" t="s">
        <v>44</v>
      </c>
      <c r="H26" s="62"/>
      <c r="I26" s="62"/>
      <c r="J26" s="62" t="s">
        <v>44</v>
      </c>
      <c r="K26" s="62"/>
      <c r="L26" s="63"/>
      <c r="M26" s="62"/>
      <c r="N26" s="62"/>
      <c r="O26" s="62"/>
      <c r="P26" s="62" t="s">
        <v>44</v>
      </c>
      <c r="Q26" s="62"/>
    </row>
    <row r="27" ht="12.75" customHeight="1">
      <c r="A27" s="56" t="s">
        <v>100</v>
      </c>
      <c r="B27" s="57"/>
      <c r="C27" s="58" t="s">
        <v>40</v>
      </c>
      <c r="D27" s="59" t="s">
        <v>101</v>
      </c>
      <c r="E27" s="60" t="s">
        <v>104</v>
      </c>
      <c r="F27" s="61" t="s">
        <v>105</v>
      </c>
      <c r="G27" s="62" t="s">
        <v>44</v>
      </c>
      <c r="H27" s="62" t="s">
        <v>44</v>
      </c>
      <c r="I27" s="62" t="s">
        <v>44</v>
      </c>
      <c r="J27" s="62" t="s">
        <v>44</v>
      </c>
      <c r="K27" s="62" t="s">
        <v>44</v>
      </c>
      <c r="L27" s="63" t="s">
        <v>44</v>
      </c>
      <c r="M27" s="62" t="s">
        <v>44</v>
      </c>
      <c r="N27" s="62"/>
      <c r="O27" s="62"/>
      <c r="P27" s="62"/>
      <c r="Q27" s="62" t="s">
        <v>44</v>
      </c>
    </row>
    <row r="28" ht="12.75" customHeight="1">
      <c r="A28" s="56" t="s">
        <v>106</v>
      </c>
      <c r="B28" s="57"/>
      <c r="C28" s="58" t="s">
        <v>40</v>
      </c>
      <c r="D28" s="59" t="s">
        <v>107</v>
      </c>
      <c r="E28" s="60" t="s">
        <v>108</v>
      </c>
      <c r="F28" s="61" t="s">
        <v>109</v>
      </c>
      <c r="G28" s="64" t="s">
        <v>44</v>
      </c>
      <c r="H28" s="64"/>
      <c r="I28" s="64"/>
      <c r="J28" s="64" t="s">
        <v>44</v>
      </c>
      <c r="K28" s="64" t="s">
        <v>44</v>
      </c>
      <c r="L28" s="65" t="s">
        <v>44</v>
      </c>
      <c r="M28" s="64"/>
      <c r="N28" s="64" t="s">
        <v>44</v>
      </c>
      <c r="O28" s="64" t="s">
        <v>44</v>
      </c>
      <c r="P28" s="64" t="s">
        <v>44</v>
      </c>
      <c r="Q28" s="64" t="s">
        <v>44</v>
      </c>
    </row>
    <row r="29" ht="12.75" customHeight="1">
      <c r="A29" s="56" t="s">
        <v>106</v>
      </c>
      <c r="B29" s="57"/>
      <c r="C29" s="58" t="s">
        <v>45</v>
      </c>
      <c r="D29" s="59" t="s">
        <v>107</v>
      </c>
      <c r="E29" s="60" t="s">
        <v>110</v>
      </c>
      <c r="F29" s="61" t="s">
        <v>111</v>
      </c>
      <c r="G29" s="64" t="s">
        <v>44</v>
      </c>
      <c r="H29" s="64"/>
      <c r="I29" s="64"/>
      <c r="J29" s="64" t="s">
        <v>44</v>
      </c>
      <c r="K29" s="64" t="s">
        <v>44</v>
      </c>
      <c r="L29" s="65" t="s">
        <v>44</v>
      </c>
      <c r="M29" s="64"/>
      <c r="N29" s="64" t="s">
        <v>44</v>
      </c>
      <c r="O29" s="64" t="s">
        <v>44</v>
      </c>
      <c r="P29" s="64" t="s">
        <v>44</v>
      </c>
      <c r="Q29" s="64" t="s">
        <v>44</v>
      </c>
    </row>
    <row r="30" ht="12.75" customHeight="1">
      <c r="A30" s="56" t="s">
        <v>106</v>
      </c>
      <c r="B30" s="57"/>
      <c r="C30" s="58" t="s">
        <v>40</v>
      </c>
      <c r="D30" s="59" t="s">
        <v>107</v>
      </c>
      <c r="E30" s="60" t="s">
        <v>112</v>
      </c>
      <c r="F30" s="61" t="s">
        <v>113</v>
      </c>
      <c r="G30" s="62" t="s">
        <v>44</v>
      </c>
      <c r="H30" s="62"/>
      <c r="I30" s="62"/>
      <c r="J30" s="62" t="s">
        <v>44</v>
      </c>
      <c r="K30" s="62"/>
      <c r="L30" s="63"/>
      <c r="M30" s="62"/>
      <c r="N30" s="62"/>
      <c r="O30" s="62"/>
      <c r="P30" s="62" t="s">
        <v>44</v>
      </c>
      <c r="Q30" s="62"/>
    </row>
    <row r="31" ht="12.75" customHeight="1">
      <c r="A31" s="56" t="s">
        <v>106</v>
      </c>
      <c r="B31" s="57"/>
      <c r="C31" s="58" t="s">
        <v>114</v>
      </c>
      <c r="D31" s="59" t="s">
        <v>107</v>
      </c>
      <c r="E31" s="60" t="s">
        <v>115</v>
      </c>
      <c r="F31" s="61" t="s">
        <v>116</v>
      </c>
      <c r="G31" s="62" t="s">
        <v>44</v>
      </c>
      <c r="H31" s="62" t="s">
        <v>44</v>
      </c>
      <c r="I31" s="62"/>
      <c r="J31" s="62" t="s">
        <v>44</v>
      </c>
      <c r="K31" s="62" t="s">
        <v>44</v>
      </c>
      <c r="L31" s="63" t="s">
        <v>44</v>
      </c>
      <c r="M31" s="62"/>
      <c r="N31" s="62" t="s">
        <v>44</v>
      </c>
      <c r="O31" s="62" t="s">
        <v>44</v>
      </c>
      <c r="P31" s="62"/>
      <c r="Q31" s="62" t="s">
        <v>44</v>
      </c>
    </row>
    <row r="32" ht="12.75" customHeight="1">
      <c r="A32" s="56" t="s">
        <v>117</v>
      </c>
      <c r="B32" s="57"/>
      <c r="C32" s="58" t="s">
        <v>114</v>
      </c>
      <c r="D32" s="59" t="s">
        <v>118</v>
      </c>
      <c r="E32" s="60" t="s">
        <v>119</v>
      </c>
      <c r="F32" s="61" t="s">
        <v>120</v>
      </c>
      <c r="G32" s="64"/>
      <c r="H32" s="64"/>
      <c r="I32" s="64"/>
      <c r="J32" s="64" t="s">
        <v>44</v>
      </c>
      <c r="K32" s="64"/>
      <c r="L32" s="65"/>
      <c r="M32" s="64"/>
      <c r="N32" s="64"/>
      <c r="O32" s="64" t="s">
        <v>44</v>
      </c>
      <c r="P32" s="64"/>
      <c r="Q32" s="64" t="s">
        <v>44</v>
      </c>
    </row>
    <row r="33" ht="12.75" customHeight="1">
      <c r="A33" s="56" t="s">
        <v>117</v>
      </c>
      <c r="B33" s="57" t="s">
        <v>39</v>
      </c>
      <c r="C33" s="58" t="s">
        <v>114</v>
      </c>
      <c r="D33" s="59" t="s">
        <v>118</v>
      </c>
      <c r="E33" s="60" t="s">
        <v>121</v>
      </c>
      <c r="F33" s="66" t="s">
        <v>122</v>
      </c>
      <c r="G33" s="62" t="s">
        <v>44</v>
      </c>
      <c r="H33" s="62"/>
      <c r="I33" s="62"/>
      <c r="J33" s="62" t="s">
        <v>44</v>
      </c>
      <c r="K33" s="62" t="s">
        <v>44</v>
      </c>
      <c r="L33" s="63"/>
      <c r="M33" s="62"/>
      <c r="N33" s="62"/>
      <c r="O33" s="62"/>
      <c r="P33" s="62" t="s">
        <v>44</v>
      </c>
      <c r="Q33" s="62" t="s">
        <v>44</v>
      </c>
    </row>
    <row r="34" ht="12.75" customHeight="1">
      <c r="A34" s="56" t="s">
        <v>117</v>
      </c>
      <c r="B34" s="57"/>
      <c r="C34" s="58" t="s">
        <v>114</v>
      </c>
      <c r="D34" s="59" t="s">
        <v>118</v>
      </c>
      <c r="E34" s="60" t="s">
        <v>123</v>
      </c>
      <c r="F34" s="61" t="s">
        <v>124</v>
      </c>
      <c r="G34" s="62"/>
      <c r="H34" s="62"/>
      <c r="I34" s="62"/>
      <c r="J34" s="62"/>
      <c r="K34" s="62"/>
      <c r="L34" s="63"/>
      <c r="M34" s="62"/>
      <c r="N34" s="62" t="s">
        <v>44</v>
      </c>
      <c r="O34" s="62"/>
      <c r="P34" s="62"/>
      <c r="Q34" s="62"/>
    </row>
    <row r="35" ht="12.75" customHeight="1">
      <c r="A35" s="56" t="s">
        <v>117</v>
      </c>
      <c r="B35" s="57" t="s">
        <v>39</v>
      </c>
      <c r="C35" s="58" t="s">
        <v>114</v>
      </c>
      <c r="D35" s="59" t="s">
        <v>118</v>
      </c>
      <c r="E35" s="60" t="s">
        <v>125</v>
      </c>
      <c r="F35" s="61" t="s">
        <v>126</v>
      </c>
      <c r="G35" s="62"/>
      <c r="H35" s="62"/>
      <c r="I35" s="62"/>
      <c r="J35" s="62" t="s">
        <v>44</v>
      </c>
      <c r="K35" s="62" t="s">
        <v>44</v>
      </c>
      <c r="L35" s="63"/>
      <c r="M35" s="62"/>
      <c r="N35" s="62"/>
      <c r="O35" s="62"/>
      <c r="P35" s="62"/>
      <c r="Q35" s="62"/>
    </row>
    <row r="36" ht="12.75" customHeight="1">
      <c r="A36" s="56" t="s">
        <v>127</v>
      </c>
      <c r="B36" s="57" t="s">
        <v>39</v>
      </c>
      <c r="C36" s="67">
        <v>1.0</v>
      </c>
      <c r="D36" s="68" t="s">
        <v>128</v>
      </c>
      <c r="E36" s="60" t="s">
        <v>129</v>
      </c>
      <c r="F36" s="61" t="s">
        <v>130</v>
      </c>
      <c r="G36" s="62"/>
      <c r="H36" s="62"/>
      <c r="I36" s="62"/>
      <c r="J36" s="62" t="s">
        <v>44</v>
      </c>
      <c r="K36" s="62" t="s">
        <v>44</v>
      </c>
      <c r="L36" s="63"/>
      <c r="M36" s="62"/>
      <c r="N36" s="62"/>
      <c r="O36" s="62"/>
      <c r="P36" s="62"/>
      <c r="Q36" s="62" t="s">
        <v>44</v>
      </c>
    </row>
    <row r="37" ht="12.75" customHeight="1">
      <c r="A37" s="56" t="s">
        <v>127</v>
      </c>
      <c r="B37" s="57" t="s">
        <v>39</v>
      </c>
      <c r="C37" s="67">
        <v>1.0</v>
      </c>
      <c r="D37" s="68" t="s">
        <v>128</v>
      </c>
      <c r="E37" s="69" t="s">
        <v>131</v>
      </c>
      <c r="F37" s="70" t="s">
        <v>132</v>
      </c>
      <c r="G37" s="62" t="s">
        <v>44</v>
      </c>
      <c r="H37" s="62"/>
      <c r="I37" s="62"/>
      <c r="J37" s="62" t="s">
        <v>44</v>
      </c>
      <c r="K37" s="62" t="s">
        <v>44</v>
      </c>
      <c r="L37" s="71"/>
      <c r="M37" s="62"/>
      <c r="N37" s="62"/>
      <c r="O37" s="72"/>
      <c r="P37" s="62" t="s">
        <v>44</v>
      </c>
      <c r="Q37" s="72" t="s">
        <v>44</v>
      </c>
    </row>
    <row r="38" ht="12.75" customHeight="1">
      <c r="A38" s="56" t="s">
        <v>127</v>
      </c>
      <c r="B38" s="57"/>
      <c r="C38" s="67">
        <v>1.0</v>
      </c>
      <c r="D38" s="68" t="s">
        <v>128</v>
      </c>
      <c r="E38" s="60" t="s">
        <v>133</v>
      </c>
      <c r="F38" s="73" t="s">
        <v>134</v>
      </c>
      <c r="G38" s="62"/>
      <c r="H38" s="62"/>
      <c r="I38" s="62"/>
      <c r="J38" s="62" t="s">
        <v>44</v>
      </c>
      <c r="K38" s="62" t="s">
        <v>44</v>
      </c>
      <c r="L38" s="63"/>
      <c r="M38" s="62"/>
      <c r="N38" s="62"/>
      <c r="O38" s="62"/>
      <c r="P38" s="62"/>
      <c r="Q38" s="62" t="s">
        <v>44</v>
      </c>
    </row>
    <row r="39" ht="12.75" customHeight="1">
      <c r="A39" s="56" t="s">
        <v>135</v>
      </c>
      <c r="B39" s="57"/>
      <c r="C39" s="58" t="s">
        <v>114</v>
      </c>
      <c r="D39" s="59" t="s">
        <v>136</v>
      </c>
      <c r="E39" s="60" t="s">
        <v>137</v>
      </c>
      <c r="F39" s="61" t="s">
        <v>138</v>
      </c>
      <c r="G39" s="62"/>
      <c r="H39" s="62"/>
      <c r="I39" s="62"/>
      <c r="J39" s="62" t="s">
        <v>44</v>
      </c>
      <c r="K39" s="62" t="s">
        <v>44</v>
      </c>
      <c r="L39" s="63"/>
      <c r="M39" s="62"/>
      <c r="N39" s="62"/>
      <c r="O39" s="62"/>
      <c r="P39" s="62" t="s">
        <v>44</v>
      </c>
      <c r="Q39" s="62" t="s">
        <v>44</v>
      </c>
    </row>
    <row r="40" ht="12.75" customHeight="1">
      <c r="A40" s="56" t="s">
        <v>135</v>
      </c>
      <c r="B40" s="57"/>
      <c r="C40" s="58" t="s">
        <v>114</v>
      </c>
      <c r="D40" s="59" t="s">
        <v>136</v>
      </c>
      <c r="E40" s="60" t="s">
        <v>139</v>
      </c>
      <c r="F40" s="61" t="s">
        <v>140</v>
      </c>
      <c r="G40" s="62" t="s">
        <v>44</v>
      </c>
      <c r="H40" s="62"/>
      <c r="I40" s="62"/>
      <c r="J40" s="62"/>
      <c r="K40" s="62"/>
      <c r="L40" s="63"/>
      <c r="M40" s="62"/>
      <c r="N40" s="62"/>
      <c r="O40" s="62"/>
      <c r="P40" s="62"/>
      <c r="Q40" s="62"/>
    </row>
    <row r="41" ht="12.75" customHeight="1">
      <c r="A41" s="56" t="s">
        <v>135</v>
      </c>
      <c r="B41" s="57"/>
      <c r="C41" s="58" t="s">
        <v>45</v>
      </c>
      <c r="D41" s="59" t="s">
        <v>136</v>
      </c>
      <c r="E41" s="60" t="s">
        <v>141</v>
      </c>
      <c r="F41" s="61" t="s">
        <v>142</v>
      </c>
      <c r="G41" s="62" t="s">
        <v>44</v>
      </c>
      <c r="H41" s="62"/>
      <c r="I41" s="62"/>
      <c r="J41" s="62"/>
      <c r="K41" s="62"/>
      <c r="L41" s="63"/>
      <c r="M41" s="62"/>
      <c r="N41" s="62"/>
      <c r="O41" s="62"/>
      <c r="P41" s="62"/>
      <c r="Q41" s="62"/>
    </row>
    <row r="42" ht="12.75" customHeight="1">
      <c r="A42" s="56" t="s">
        <v>135</v>
      </c>
      <c r="B42" s="57" t="s">
        <v>39</v>
      </c>
      <c r="C42" s="58" t="s">
        <v>40</v>
      </c>
      <c r="D42" s="59" t="s">
        <v>136</v>
      </c>
      <c r="E42" s="60" t="s">
        <v>143</v>
      </c>
      <c r="F42" s="61" t="s">
        <v>144</v>
      </c>
      <c r="G42" s="62" t="s">
        <v>44</v>
      </c>
      <c r="H42" s="62"/>
      <c r="I42" s="62"/>
      <c r="J42" s="62" t="s">
        <v>44</v>
      </c>
      <c r="K42" s="62" t="s">
        <v>44</v>
      </c>
      <c r="L42" s="63"/>
      <c r="M42" s="62"/>
      <c r="N42" s="62"/>
      <c r="O42" s="62"/>
      <c r="P42" s="62" t="s">
        <v>44</v>
      </c>
      <c r="Q42" s="62"/>
    </row>
    <row r="43" ht="12.75" customHeight="1">
      <c r="A43" s="56" t="s">
        <v>135</v>
      </c>
      <c r="B43" s="57"/>
      <c r="C43" s="58" t="s">
        <v>40</v>
      </c>
      <c r="D43" s="59" t="s">
        <v>136</v>
      </c>
      <c r="E43" s="60" t="s">
        <v>145</v>
      </c>
      <c r="F43" s="61" t="s">
        <v>146</v>
      </c>
      <c r="G43" s="62"/>
      <c r="H43" s="62"/>
      <c r="I43" s="62"/>
      <c r="J43" s="62" t="s">
        <v>44</v>
      </c>
      <c r="K43" s="62" t="s">
        <v>44</v>
      </c>
      <c r="L43" s="63"/>
      <c r="M43" s="62"/>
      <c r="N43" s="62"/>
      <c r="O43" s="62"/>
      <c r="P43" s="62" t="s">
        <v>44</v>
      </c>
      <c r="Q43" s="62" t="s">
        <v>44</v>
      </c>
    </row>
    <row r="44" ht="12.75" customHeight="1">
      <c r="A44" s="56" t="s">
        <v>135</v>
      </c>
      <c r="B44" s="57"/>
      <c r="C44" s="58" t="s">
        <v>40</v>
      </c>
      <c r="D44" s="59" t="s">
        <v>136</v>
      </c>
      <c r="E44" s="60" t="s">
        <v>147</v>
      </c>
      <c r="F44" s="70" t="s">
        <v>148</v>
      </c>
      <c r="G44" s="62" t="s">
        <v>44</v>
      </c>
      <c r="H44" s="62"/>
      <c r="I44" s="62"/>
      <c r="J44" s="62" t="s">
        <v>44</v>
      </c>
      <c r="K44" s="62" t="s">
        <v>44</v>
      </c>
      <c r="L44" s="71"/>
      <c r="M44" s="62"/>
      <c r="N44" s="62"/>
      <c r="O44" s="72"/>
      <c r="P44" s="72" t="s">
        <v>44</v>
      </c>
      <c r="Q44" s="72" t="s">
        <v>44</v>
      </c>
    </row>
    <row r="45" ht="12.75" customHeight="1">
      <c r="A45" s="56" t="s">
        <v>135</v>
      </c>
      <c r="B45" s="57"/>
      <c r="C45" s="58" t="s">
        <v>40</v>
      </c>
      <c r="D45" s="59" t="s">
        <v>136</v>
      </c>
      <c r="E45" s="60" t="s">
        <v>149</v>
      </c>
      <c r="F45" s="61" t="s">
        <v>150</v>
      </c>
      <c r="G45" s="62" t="s">
        <v>44</v>
      </c>
      <c r="H45" s="62"/>
      <c r="I45" s="62"/>
      <c r="J45" s="62" t="s">
        <v>44</v>
      </c>
      <c r="K45" s="62"/>
      <c r="L45" s="63"/>
      <c r="M45" s="62"/>
      <c r="N45" s="62"/>
      <c r="O45" s="62"/>
      <c r="P45" s="62" t="s">
        <v>44</v>
      </c>
      <c r="Q45" s="62" t="s">
        <v>44</v>
      </c>
    </row>
    <row r="46" ht="12.75" customHeight="1">
      <c r="A46" s="56" t="s">
        <v>135</v>
      </c>
      <c r="B46" s="57"/>
      <c r="C46" s="58" t="s">
        <v>40</v>
      </c>
      <c r="D46" s="59" t="s">
        <v>136</v>
      </c>
      <c r="E46" s="60" t="s">
        <v>151</v>
      </c>
      <c r="F46" s="61" t="s">
        <v>152</v>
      </c>
      <c r="G46" s="62" t="s">
        <v>44</v>
      </c>
      <c r="H46" s="62"/>
      <c r="I46" s="62"/>
      <c r="J46" s="62"/>
      <c r="K46" s="62"/>
      <c r="L46" s="63"/>
      <c r="M46" s="62"/>
      <c r="N46" s="62"/>
      <c r="O46" s="62"/>
      <c r="P46" s="62"/>
      <c r="Q46" s="62"/>
    </row>
    <row r="47" ht="12.75" customHeight="1">
      <c r="A47" s="56" t="s">
        <v>135</v>
      </c>
      <c r="B47" s="57"/>
      <c r="C47" s="58" t="s">
        <v>40</v>
      </c>
      <c r="D47" s="59" t="s">
        <v>136</v>
      </c>
      <c r="E47" s="60" t="s">
        <v>153</v>
      </c>
      <c r="F47" s="61" t="s">
        <v>154</v>
      </c>
      <c r="G47" s="62" t="s">
        <v>44</v>
      </c>
      <c r="H47" s="62"/>
      <c r="I47" s="62"/>
      <c r="J47" s="62"/>
      <c r="K47" s="62"/>
      <c r="L47" s="63"/>
      <c r="M47" s="62"/>
      <c r="N47" s="62"/>
      <c r="O47" s="62"/>
      <c r="P47" s="62"/>
      <c r="Q47" s="62"/>
    </row>
    <row r="48" ht="12.75" customHeight="1">
      <c r="A48" s="56" t="s">
        <v>135</v>
      </c>
      <c r="B48" s="57" t="s">
        <v>39</v>
      </c>
      <c r="C48" s="58" t="s">
        <v>40</v>
      </c>
      <c r="D48" s="59" t="s">
        <v>136</v>
      </c>
      <c r="E48" s="60" t="s">
        <v>155</v>
      </c>
      <c r="F48" s="61" t="s">
        <v>156</v>
      </c>
      <c r="G48" s="62" t="s">
        <v>44</v>
      </c>
      <c r="H48" s="62"/>
      <c r="I48" s="62"/>
      <c r="J48" s="62"/>
      <c r="K48" s="62"/>
      <c r="L48" s="63"/>
      <c r="M48" s="62"/>
      <c r="N48" s="62"/>
      <c r="O48" s="62"/>
      <c r="P48" s="62"/>
      <c r="Q48" s="62"/>
    </row>
    <row r="49" ht="12.75" customHeight="1">
      <c r="A49" s="56" t="s">
        <v>135</v>
      </c>
      <c r="B49" s="57"/>
      <c r="C49" s="58" t="s">
        <v>40</v>
      </c>
      <c r="D49" s="59" t="s">
        <v>136</v>
      </c>
      <c r="E49" s="60" t="s">
        <v>157</v>
      </c>
      <c r="F49" s="61" t="s">
        <v>158</v>
      </c>
      <c r="G49" s="62" t="s">
        <v>44</v>
      </c>
      <c r="H49" s="62"/>
      <c r="I49" s="62"/>
      <c r="J49" s="62"/>
      <c r="K49" s="62"/>
      <c r="L49" s="63"/>
      <c r="M49" s="62"/>
      <c r="N49" s="62"/>
      <c r="O49" s="62"/>
      <c r="P49" s="62" t="s">
        <v>44</v>
      </c>
      <c r="Q49" s="62" t="s">
        <v>44</v>
      </c>
    </row>
    <row r="50" ht="12.75" customHeight="1">
      <c r="A50" s="56" t="s">
        <v>135</v>
      </c>
      <c r="B50" s="57"/>
      <c r="C50" s="58" t="s">
        <v>40</v>
      </c>
      <c r="D50" s="59" t="s">
        <v>136</v>
      </c>
      <c r="E50" s="60" t="s">
        <v>159</v>
      </c>
      <c r="F50" s="61" t="s">
        <v>160</v>
      </c>
      <c r="G50" s="62"/>
      <c r="H50" s="62" t="s">
        <v>44</v>
      </c>
      <c r="I50" s="62"/>
      <c r="J50" s="62"/>
      <c r="K50" s="62"/>
      <c r="L50" s="63"/>
      <c r="M50" s="62"/>
      <c r="N50" s="62"/>
      <c r="O50" s="62"/>
      <c r="P50" s="62"/>
      <c r="Q50" s="62"/>
    </row>
    <row r="51" ht="12.75" customHeight="1">
      <c r="A51" s="56" t="s">
        <v>135</v>
      </c>
      <c r="B51" s="57"/>
      <c r="C51" s="58" t="s">
        <v>40</v>
      </c>
      <c r="D51" s="59" t="s">
        <v>136</v>
      </c>
      <c r="E51" s="60" t="s">
        <v>161</v>
      </c>
      <c r="F51" s="61" t="s">
        <v>162</v>
      </c>
      <c r="G51" s="62" t="s">
        <v>44</v>
      </c>
      <c r="H51" s="62" t="s">
        <v>44</v>
      </c>
      <c r="I51" s="62"/>
      <c r="J51" s="62"/>
      <c r="K51" s="62"/>
      <c r="L51" s="63"/>
      <c r="M51" s="62" t="s">
        <v>44</v>
      </c>
      <c r="N51" s="62"/>
      <c r="O51" s="62" t="s">
        <v>44</v>
      </c>
      <c r="P51" s="62"/>
      <c r="Q51" s="62" t="s">
        <v>44</v>
      </c>
    </row>
    <row r="52" ht="12.75" customHeight="1">
      <c r="A52" s="56" t="s">
        <v>163</v>
      </c>
      <c r="B52" s="57"/>
      <c r="C52" s="58" t="s">
        <v>40</v>
      </c>
      <c r="D52" s="59" t="s">
        <v>164</v>
      </c>
      <c r="E52" s="60" t="s">
        <v>165</v>
      </c>
      <c r="F52" s="61" t="s">
        <v>166</v>
      </c>
      <c r="G52" s="62" t="s">
        <v>44</v>
      </c>
      <c r="H52" s="62"/>
      <c r="I52" s="62"/>
      <c r="J52" s="62" t="s">
        <v>44</v>
      </c>
      <c r="K52" s="62" t="s">
        <v>44</v>
      </c>
      <c r="L52" s="63" t="s">
        <v>44</v>
      </c>
      <c r="M52" s="62"/>
      <c r="N52" s="62"/>
      <c r="O52" s="62" t="s">
        <v>44</v>
      </c>
      <c r="P52" s="62" t="s">
        <v>44</v>
      </c>
      <c r="Q52" s="62" t="s">
        <v>44</v>
      </c>
    </row>
    <row r="53" ht="12.75" customHeight="1">
      <c r="A53" s="56" t="s">
        <v>163</v>
      </c>
      <c r="B53" s="57"/>
      <c r="C53" s="58" t="s">
        <v>40</v>
      </c>
      <c r="D53" s="59" t="s">
        <v>164</v>
      </c>
      <c r="E53" s="60" t="s">
        <v>167</v>
      </c>
      <c r="F53" s="61" t="s">
        <v>168</v>
      </c>
      <c r="G53" s="62" t="s">
        <v>44</v>
      </c>
      <c r="H53" s="62"/>
      <c r="I53" s="62"/>
      <c r="J53" s="62" t="s">
        <v>44</v>
      </c>
      <c r="K53" s="62" t="s">
        <v>44</v>
      </c>
      <c r="L53" s="63" t="s">
        <v>44</v>
      </c>
      <c r="M53" s="62"/>
      <c r="N53" s="62"/>
      <c r="O53" s="62" t="s">
        <v>44</v>
      </c>
      <c r="P53" s="62" t="s">
        <v>44</v>
      </c>
      <c r="Q53" s="62" t="s">
        <v>44</v>
      </c>
    </row>
    <row r="54" ht="12.75" customHeight="1">
      <c r="A54" s="56" t="s">
        <v>163</v>
      </c>
      <c r="B54" s="57"/>
      <c r="C54" s="58" t="s">
        <v>40</v>
      </c>
      <c r="D54" s="59" t="s">
        <v>164</v>
      </c>
      <c r="E54" s="60" t="s">
        <v>169</v>
      </c>
      <c r="F54" s="61" t="s">
        <v>170</v>
      </c>
      <c r="G54" s="62" t="s">
        <v>44</v>
      </c>
      <c r="H54" s="62"/>
      <c r="I54" s="62"/>
      <c r="J54" s="62"/>
      <c r="K54" s="62"/>
      <c r="L54" s="63"/>
      <c r="M54" s="62"/>
      <c r="N54" s="62"/>
      <c r="O54" s="62" t="s">
        <v>44</v>
      </c>
      <c r="P54" s="62" t="s">
        <v>44</v>
      </c>
      <c r="Q54" s="62" t="s">
        <v>44</v>
      </c>
    </row>
    <row r="55" ht="12.75" customHeight="1">
      <c r="A55" s="56" t="s">
        <v>163</v>
      </c>
      <c r="B55" s="57"/>
      <c r="C55" s="58" t="s">
        <v>45</v>
      </c>
      <c r="D55" s="59" t="s">
        <v>164</v>
      </c>
      <c r="E55" s="60" t="s">
        <v>171</v>
      </c>
      <c r="F55" s="61" t="s">
        <v>172</v>
      </c>
      <c r="G55" s="62" t="s">
        <v>44</v>
      </c>
      <c r="H55" s="62"/>
      <c r="I55" s="62"/>
      <c r="J55" s="62"/>
      <c r="K55" s="62"/>
      <c r="L55" s="63"/>
      <c r="M55" s="62"/>
      <c r="N55" s="62"/>
      <c r="O55" s="62"/>
      <c r="P55" s="62"/>
      <c r="Q55" s="62"/>
    </row>
    <row r="56" ht="12.75" customHeight="1">
      <c r="A56" s="56" t="s">
        <v>163</v>
      </c>
      <c r="B56" s="57"/>
      <c r="C56" s="58" t="s">
        <v>40</v>
      </c>
      <c r="D56" s="59" t="s">
        <v>164</v>
      </c>
      <c r="E56" s="60" t="s">
        <v>173</v>
      </c>
      <c r="F56" s="61" t="s">
        <v>174</v>
      </c>
      <c r="G56" s="62" t="s">
        <v>44</v>
      </c>
      <c r="H56" s="62"/>
      <c r="I56" s="62"/>
      <c r="J56" s="62"/>
      <c r="K56" s="62"/>
      <c r="L56" s="63"/>
      <c r="M56" s="62"/>
      <c r="N56" s="62"/>
      <c r="O56" s="62"/>
      <c r="P56" s="62"/>
      <c r="Q56" s="62"/>
    </row>
    <row r="57" ht="12.75" customHeight="1">
      <c r="A57" s="56" t="s">
        <v>163</v>
      </c>
      <c r="B57" s="57"/>
      <c r="C57" s="58" t="s">
        <v>45</v>
      </c>
      <c r="D57" s="59" t="s">
        <v>164</v>
      </c>
      <c r="E57" s="74" t="s">
        <v>175</v>
      </c>
      <c r="F57" s="61" t="s">
        <v>176</v>
      </c>
      <c r="G57" s="62" t="s">
        <v>44</v>
      </c>
      <c r="H57" s="62"/>
      <c r="I57" s="62"/>
      <c r="J57" s="62"/>
      <c r="K57" s="62"/>
      <c r="L57" s="63"/>
      <c r="M57" s="62"/>
      <c r="N57" s="62"/>
      <c r="O57" s="62"/>
      <c r="P57" s="62"/>
      <c r="Q57" s="62"/>
    </row>
    <row r="58" ht="12.75" customHeight="1">
      <c r="A58" s="56" t="s">
        <v>163</v>
      </c>
      <c r="B58" s="57"/>
      <c r="C58" s="58" t="s">
        <v>54</v>
      </c>
      <c r="D58" s="59" t="s">
        <v>164</v>
      </c>
      <c r="E58" s="75" t="s">
        <v>177</v>
      </c>
      <c r="F58" s="61" t="s">
        <v>178</v>
      </c>
      <c r="G58" s="62" t="s">
        <v>44</v>
      </c>
      <c r="H58" s="62"/>
      <c r="I58" s="62"/>
      <c r="J58" s="62"/>
      <c r="K58" s="62"/>
      <c r="L58" s="63"/>
      <c r="M58" s="62"/>
      <c r="N58" s="62"/>
      <c r="O58" s="62"/>
      <c r="P58" s="62"/>
      <c r="Q58" s="62"/>
    </row>
    <row r="59" ht="12.75" customHeight="1">
      <c r="A59" s="56" t="s">
        <v>163</v>
      </c>
      <c r="B59" s="57"/>
      <c r="C59" s="58" t="s">
        <v>40</v>
      </c>
      <c r="D59" s="59" t="s">
        <v>164</v>
      </c>
      <c r="E59" s="60" t="s">
        <v>179</v>
      </c>
      <c r="F59" s="61" t="s">
        <v>180</v>
      </c>
      <c r="G59" s="62" t="s">
        <v>44</v>
      </c>
      <c r="H59" s="62"/>
      <c r="I59" s="62"/>
      <c r="J59" s="62"/>
      <c r="K59" s="62"/>
      <c r="L59" s="63" t="s">
        <v>44</v>
      </c>
      <c r="M59" s="62"/>
      <c r="N59" s="62"/>
      <c r="O59" s="62"/>
      <c r="P59" s="62"/>
      <c r="Q59" s="62" t="s">
        <v>44</v>
      </c>
    </row>
    <row r="60" ht="12.75" customHeight="1">
      <c r="A60" s="56" t="s">
        <v>163</v>
      </c>
      <c r="B60" s="57"/>
      <c r="C60" s="58" t="s">
        <v>45</v>
      </c>
      <c r="D60" s="59" t="s">
        <v>164</v>
      </c>
      <c r="E60" s="60" t="s">
        <v>181</v>
      </c>
      <c r="F60" s="61" t="s">
        <v>182</v>
      </c>
      <c r="G60" s="62" t="s">
        <v>44</v>
      </c>
      <c r="H60" s="62"/>
      <c r="I60" s="62"/>
      <c r="J60" s="62"/>
      <c r="K60" s="62"/>
      <c r="L60" s="63" t="s">
        <v>44</v>
      </c>
      <c r="M60" s="62"/>
      <c r="N60" s="62"/>
      <c r="O60" s="62"/>
      <c r="P60" s="62"/>
      <c r="Q60" s="62" t="s">
        <v>44</v>
      </c>
    </row>
    <row r="61" ht="12.75" customHeight="1">
      <c r="A61" s="56" t="s">
        <v>163</v>
      </c>
      <c r="B61" s="57"/>
      <c r="C61" s="58" t="s">
        <v>54</v>
      </c>
      <c r="D61" s="59" t="s">
        <v>164</v>
      </c>
      <c r="E61" s="60" t="s">
        <v>183</v>
      </c>
      <c r="F61" s="61" t="s">
        <v>184</v>
      </c>
      <c r="G61" s="62" t="s">
        <v>44</v>
      </c>
      <c r="H61" s="62"/>
      <c r="I61" s="62"/>
      <c r="J61" s="62"/>
      <c r="K61" s="62"/>
      <c r="L61" s="63" t="s">
        <v>44</v>
      </c>
      <c r="M61" s="62"/>
      <c r="N61" s="62"/>
      <c r="O61" s="62"/>
      <c r="P61" s="62"/>
      <c r="Q61" s="62" t="s">
        <v>44</v>
      </c>
    </row>
    <row r="62" ht="12.75" customHeight="1">
      <c r="A62" s="56" t="s">
        <v>185</v>
      </c>
      <c r="B62" s="57" t="s">
        <v>39</v>
      </c>
      <c r="C62" s="58" t="s">
        <v>40</v>
      </c>
      <c r="D62" s="59" t="s">
        <v>186</v>
      </c>
      <c r="E62" s="60" t="s">
        <v>187</v>
      </c>
      <c r="F62" s="61" t="s">
        <v>188</v>
      </c>
      <c r="G62" s="62"/>
      <c r="H62" s="62"/>
      <c r="I62" s="62"/>
      <c r="J62" s="62" t="s">
        <v>44</v>
      </c>
      <c r="K62" s="62" t="s">
        <v>44</v>
      </c>
      <c r="L62" s="63"/>
      <c r="M62" s="62"/>
      <c r="N62" s="62"/>
      <c r="O62" s="62"/>
      <c r="P62" s="62" t="s">
        <v>44</v>
      </c>
      <c r="Q62" s="62"/>
    </row>
    <row r="63" ht="12.75" customHeight="1">
      <c r="A63" s="56" t="s">
        <v>185</v>
      </c>
      <c r="B63" s="57"/>
      <c r="C63" s="58" t="s">
        <v>40</v>
      </c>
      <c r="D63" s="59" t="s">
        <v>186</v>
      </c>
      <c r="E63" s="60" t="s">
        <v>189</v>
      </c>
      <c r="F63" s="61" t="s">
        <v>190</v>
      </c>
      <c r="G63" s="62" t="s">
        <v>44</v>
      </c>
      <c r="H63" s="62"/>
      <c r="I63" s="62"/>
      <c r="J63" s="62" t="s">
        <v>44</v>
      </c>
      <c r="K63" s="62" t="s">
        <v>44</v>
      </c>
      <c r="L63" s="63"/>
      <c r="M63" s="62"/>
      <c r="N63" s="62"/>
      <c r="O63" s="62"/>
      <c r="P63" s="62" t="s">
        <v>44</v>
      </c>
      <c r="Q63" s="62" t="s">
        <v>44</v>
      </c>
    </row>
    <row r="64" ht="12.75" customHeight="1">
      <c r="A64" s="56" t="s">
        <v>185</v>
      </c>
      <c r="B64" s="57"/>
      <c r="C64" s="58" t="s">
        <v>40</v>
      </c>
      <c r="D64" s="59" t="s">
        <v>186</v>
      </c>
      <c r="E64" s="60" t="s">
        <v>191</v>
      </c>
      <c r="F64" s="61" t="s">
        <v>192</v>
      </c>
      <c r="G64" s="62"/>
      <c r="H64" s="62"/>
      <c r="I64" s="62"/>
      <c r="J64" s="62" t="s">
        <v>44</v>
      </c>
      <c r="K64" s="62" t="s">
        <v>44</v>
      </c>
      <c r="L64" s="63"/>
      <c r="M64" s="62"/>
      <c r="N64" s="62"/>
      <c r="O64" s="62"/>
      <c r="P64" s="62"/>
      <c r="Q64" s="62" t="s">
        <v>44</v>
      </c>
    </row>
    <row r="65" ht="12.75" customHeight="1">
      <c r="A65" s="56" t="s">
        <v>185</v>
      </c>
      <c r="B65" s="57"/>
      <c r="C65" s="58" t="s">
        <v>45</v>
      </c>
      <c r="D65" s="59" t="s">
        <v>186</v>
      </c>
      <c r="E65" s="60" t="s">
        <v>193</v>
      </c>
      <c r="F65" s="61" t="s">
        <v>194</v>
      </c>
      <c r="G65" s="62"/>
      <c r="H65" s="62"/>
      <c r="I65" s="62"/>
      <c r="J65" s="62" t="s">
        <v>44</v>
      </c>
      <c r="K65" s="62" t="s">
        <v>44</v>
      </c>
      <c r="L65" s="63"/>
      <c r="M65" s="62"/>
      <c r="N65" s="62"/>
      <c r="O65" s="62"/>
      <c r="P65" s="62"/>
      <c r="Q65" s="62" t="s">
        <v>44</v>
      </c>
    </row>
    <row r="66" ht="12.75" customHeight="1">
      <c r="A66" s="56" t="s">
        <v>185</v>
      </c>
      <c r="B66" s="57" t="s">
        <v>39</v>
      </c>
      <c r="C66" s="58" t="s">
        <v>40</v>
      </c>
      <c r="D66" s="59" t="s">
        <v>186</v>
      </c>
      <c r="E66" s="60" t="s">
        <v>195</v>
      </c>
      <c r="F66" s="61" t="s">
        <v>196</v>
      </c>
      <c r="G66" s="62"/>
      <c r="H66" s="62"/>
      <c r="I66" s="62"/>
      <c r="J66" s="62" t="s">
        <v>44</v>
      </c>
      <c r="K66" s="62" t="s">
        <v>44</v>
      </c>
      <c r="L66" s="63"/>
      <c r="M66" s="62"/>
      <c r="N66" s="62"/>
      <c r="O66" s="62"/>
      <c r="P66" s="62"/>
      <c r="Q66" s="62" t="s">
        <v>44</v>
      </c>
    </row>
    <row r="67" ht="12.75" customHeight="1">
      <c r="A67" s="56" t="s">
        <v>185</v>
      </c>
      <c r="B67" s="57" t="s">
        <v>39</v>
      </c>
      <c r="C67" s="58" t="s">
        <v>40</v>
      </c>
      <c r="D67" s="59" t="s">
        <v>186</v>
      </c>
      <c r="E67" s="60" t="s">
        <v>197</v>
      </c>
      <c r="F67" s="61" t="s">
        <v>198</v>
      </c>
      <c r="G67" s="62" t="s">
        <v>44</v>
      </c>
      <c r="H67" s="62"/>
      <c r="I67" s="62"/>
      <c r="J67" s="62" t="s">
        <v>44</v>
      </c>
      <c r="K67" s="62"/>
      <c r="L67" s="63"/>
      <c r="M67" s="62"/>
      <c r="N67" s="62"/>
      <c r="O67" s="62"/>
      <c r="P67" s="62"/>
      <c r="Q67" s="62" t="s">
        <v>44</v>
      </c>
    </row>
    <row r="68" ht="12.75" customHeight="1">
      <c r="A68" s="56" t="s">
        <v>185</v>
      </c>
      <c r="B68" s="57"/>
      <c r="C68" s="58" t="s">
        <v>45</v>
      </c>
      <c r="D68" s="59" t="s">
        <v>186</v>
      </c>
      <c r="E68" s="60" t="s">
        <v>199</v>
      </c>
      <c r="F68" s="61" t="s">
        <v>200</v>
      </c>
      <c r="G68" s="62" t="s">
        <v>44</v>
      </c>
      <c r="H68" s="62"/>
      <c r="I68" s="62"/>
      <c r="J68" s="62" t="s">
        <v>44</v>
      </c>
      <c r="K68" s="62"/>
      <c r="L68" s="63"/>
      <c r="M68" s="62"/>
      <c r="N68" s="62"/>
      <c r="O68" s="62"/>
      <c r="P68" s="62"/>
      <c r="Q68" s="62" t="s">
        <v>44</v>
      </c>
    </row>
    <row r="69" ht="12.75" customHeight="1">
      <c r="A69" s="56" t="s">
        <v>185</v>
      </c>
      <c r="B69" s="57"/>
      <c r="C69" s="58" t="s">
        <v>40</v>
      </c>
      <c r="D69" s="59" t="s">
        <v>186</v>
      </c>
      <c r="E69" s="60" t="s">
        <v>201</v>
      </c>
      <c r="F69" s="61" t="s">
        <v>202</v>
      </c>
      <c r="G69" s="62" t="s">
        <v>44</v>
      </c>
      <c r="H69" s="62"/>
      <c r="I69" s="62"/>
      <c r="J69" s="62"/>
      <c r="K69" s="62"/>
      <c r="L69" s="63"/>
      <c r="M69" s="62"/>
      <c r="N69" s="62"/>
      <c r="O69" s="62"/>
      <c r="P69" s="62"/>
      <c r="Q69" s="62"/>
    </row>
    <row r="70" ht="12.75" customHeight="1">
      <c r="A70" s="56" t="s">
        <v>185</v>
      </c>
      <c r="B70" s="57"/>
      <c r="C70" s="58" t="s">
        <v>45</v>
      </c>
      <c r="D70" s="59" t="s">
        <v>186</v>
      </c>
      <c r="E70" s="60" t="s">
        <v>203</v>
      </c>
      <c r="F70" s="61" t="s">
        <v>204</v>
      </c>
      <c r="G70" s="62" t="s">
        <v>44</v>
      </c>
      <c r="H70" s="62"/>
      <c r="I70" s="62"/>
      <c r="J70" s="62"/>
      <c r="K70" s="62"/>
      <c r="L70" s="63"/>
      <c r="M70" s="62"/>
      <c r="N70" s="62"/>
      <c r="O70" s="62"/>
      <c r="P70" s="62"/>
      <c r="Q70" s="62"/>
    </row>
    <row r="71" ht="12.75" customHeight="1">
      <c r="A71" s="56" t="s">
        <v>185</v>
      </c>
      <c r="B71" s="57"/>
      <c r="C71" s="58" t="s">
        <v>40</v>
      </c>
      <c r="D71" s="59" t="s">
        <v>186</v>
      </c>
      <c r="E71" s="60" t="s">
        <v>205</v>
      </c>
      <c r="F71" s="61" t="s">
        <v>206</v>
      </c>
      <c r="G71" s="62" t="s">
        <v>44</v>
      </c>
      <c r="H71" s="62"/>
      <c r="I71" s="62"/>
      <c r="J71" s="62" t="s">
        <v>44</v>
      </c>
      <c r="K71" s="62"/>
      <c r="L71" s="63"/>
      <c r="M71" s="62"/>
      <c r="N71" s="62"/>
      <c r="O71" s="62"/>
      <c r="P71" s="62"/>
      <c r="Q71" s="62"/>
    </row>
    <row r="72" ht="12.75" customHeight="1">
      <c r="A72" s="56" t="s">
        <v>185</v>
      </c>
      <c r="B72" s="57"/>
      <c r="C72" s="58" t="s">
        <v>45</v>
      </c>
      <c r="D72" s="59" t="s">
        <v>186</v>
      </c>
      <c r="E72" s="60" t="s">
        <v>207</v>
      </c>
      <c r="F72" s="76" t="s">
        <v>208</v>
      </c>
      <c r="G72" s="62" t="s">
        <v>44</v>
      </c>
      <c r="H72" s="62"/>
      <c r="I72" s="62"/>
      <c r="J72" s="62" t="s">
        <v>44</v>
      </c>
      <c r="K72" s="62"/>
      <c r="L72" s="63"/>
      <c r="M72" s="62"/>
      <c r="N72" s="62"/>
      <c r="O72" s="62"/>
      <c r="P72" s="62" t="s">
        <v>44</v>
      </c>
      <c r="Q72" s="62"/>
    </row>
    <row r="73" ht="12.75" customHeight="1">
      <c r="A73" s="56" t="s">
        <v>185</v>
      </c>
      <c r="B73" s="57"/>
      <c r="C73" s="58" t="s">
        <v>54</v>
      </c>
      <c r="D73" s="59" t="s">
        <v>186</v>
      </c>
      <c r="E73" s="60" t="s">
        <v>209</v>
      </c>
      <c r="F73" s="61" t="s">
        <v>210</v>
      </c>
      <c r="G73" s="62" t="s">
        <v>44</v>
      </c>
      <c r="H73" s="62"/>
      <c r="I73" s="62"/>
      <c r="J73" s="62" t="s">
        <v>44</v>
      </c>
      <c r="K73" s="62"/>
      <c r="L73" s="63"/>
      <c r="M73" s="62"/>
      <c r="N73" s="62"/>
      <c r="O73" s="62"/>
      <c r="P73" s="62" t="s">
        <v>44</v>
      </c>
      <c r="Q73" s="62"/>
    </row>
    <row r="74" ht="12.75" customHeight="1">
      <c r="A74" s="56" t="s">
        <v>185</v>
      </c>
      <c r="B74" s="57" t="s">
        <v>39</v>
      </c>
      <c r="C74" s="58" t="s">
        <v>40</v>
      </c>
      <c r="D74" s="59" t="s">
        <v>186</v>
      </c>
      <c r="E74" s="60" t="s">
        <v>211</v>
      </c>
      <c r="F74" s="61" t="s">
        <v>212</v>
      </c>
      <c r="G74" s="62" t="s">
        <v>44</v>
      </c>
      <c r="H74" s="62"/>
      <c r="I74" s="62"/>
      <c r="J74" s="62"/>
      <c r="K74" s="62"/>
      <c r="L74" s="63"/>
      <c r="M74" s="62"/>
      <c r="N74" s="62"/>
      <c r="O74" s="62"/>
      <c r="P74" s="62" t="s">
        <v>44</v>
      </c>
      <c r="Q74" s="62"/>
    </row>
    <row r="75" ht="12.75" customHeight="1">
      <c r="A75" s="56" t="s">
        <v>185</v>
      </c>
      <c r="B75" s="57"/>
      <c r="C75" s="58" t="s">
        <v>45</v>
      </c>
      <c r="D75" s="59" t="s">
        <v>186</v>
      </c>
      <c r="E75" s="60" t="s">
        <v>213</v>
      </c>
      <c r="F75" s="61" t="s">
        <v>214</v>
      </c>
      <c r="G75" s="62" t="s">
        <v>44</v>
      </c>
      <c r="H75" s="62"/>
      <c r="I75" s="62"/>
      <c r="J75" s="62"/>
      <c r="K75" s="62"/>
      <c r="L75" s="63"/>
      <c r="M75" s="62"/>
      <c r="N75" s="62"/>
      <c r="O75" s="62"/>
      <c r="P75" s="62" t="s">
        <v>44</v>
      </c>
      <c r="Q75" s="62"/>
    </row>
    <row r="76" ht="12.75" customHeight="1">
      <c r="A76" s="56" t="s">
        <v>185</v>
      </c>
      <c r="B76" s="57"/>
      <c r="C76" s="58" t="s">
        <v>40</v>
      </c>
      <c r="D76" s="59" t="s">
        <v>186</v>
      </c>
      <c r="E76" s="60" t="s">
        <v>215</v>
      </c>
      <c r="F76" s="61" t="s">
        <v>216</v>
      </c>
      <c r="G76" s="62"/>
      <c r="H76" s="62"/>
      <c r="I76" s="62"/>
      <c r="J76" s="62" t="s">
        <v>44</v>
      </c>
      <c r="K76" s="62" t="s">
        <v>44</v>
      </c>
      <c r="L76" s="63"/>
      <c r="M76" s="62"/>
      <c r="N76" s="62"/>
      <c r="O76" s="62"/>
      <c r="P76" s="62" t="s">
        <v>44</v>
      </c>
      <c r="Q76" s="62"/>
    </row>
    <row r="77" ht="12.75" customHeight="1">
      <c r="A77" s="56" t="s">
        <v>185</v>
      </c>
      <c r="B77" s="57"/>
      <c r="C77" s="58" t="s">
        <v>40</v>
      </c>
      <c r="D77" s="59" t="s">
        <v>186</v>
      </c>
      <c r="E77" s="60" t="s">
        <v>217</v>
      </c>
      <c r="F77" s="61" t="s">
        <v>218</v>
      </c>
      <c r="G77" s="62" t="s">
        <v>44</v>
      </c>
      <c r="H77" s="62"/>
      <c r="I77" s="62"/>
      <c r="J77" s="62" t="s">
        <v>44</v>
      </c>
      <c r="K77" s="62" t="s">
        <v>44</v>
      </c>
      <c r="L77" s="63"/>
      <c r="M77" s="62"/>
      <c r="N77" s="62"/>
      <c r="O77" s="62"/>
      <c r="P77" s="62" t="s">
        <v>44</v>
      </c>
      <c r="Q77" s="62" t="s">
        <v>44</v>
      </c>
    </row>
    <row r="78" ht="12.75" customHeight="1">
      <c r="A78" s="56" t="s">
        <v>185</v>
      </c>
      <c r="B78" s="57"/>
      <c r="C78" s="58" t="s">
        <v>40</v>
      </c>
      <c r="D78" s="59" t="s">
        <v>186</v>
      </c>
      <c r="E78" s="60" t="s">
        <v>219</v>
      </c>
      <c r="F78" s="61" t="s">
        <v>220</v>
      </c>
      <c r="G78" s="62" t="s">
        <v>44</v>
      </c>
      <c r="H78" s="62"/>
      <c r="I78" s="62"/>
      <c r="J78" s="62" t="s">
        <v>44</v>
      </c>
      <c r="K78" s="62"/>
      <c r="L78" s="63"/>
      <c r="M78" s="62"/>
      <c r="N78" s="62"/>
      <c r="O78" s="62"/>
      <c r="P78" s="62" t="s">
        <v>44</v>
      </c>
      <c r="Q78" s="62" t="s">
        <v>44</v>
      </c>
    </row>
    <row r="79" ht="12.75" customHeight="1">
      <c r="A79" s="56" t="s">
        <v>185</v>
      </c>
      <c r="B79" s="57" t="s">
        <v>39</v>
      </c>
      <c r="C79" s="58" t="s">
        <v>40</v>
      </c>
      <c r="D79" s="59" t="s">
        <v>186</v>
      </c>
      <c r="E79" s="60" t="s">
        <v>221</v>
      </c>
      <c r="F79" s="61" t="s">
        <v>222</v>
      </c>
      <c r="G79" s="62" t="s">
        <v>44</v>
      </c>
      <c r="H79" s="62"/>
      <c r="I79" s="62"/>
      <c r="J79" s="62" t="s">
        <v>44</v>
      </c>
      <c r="K79" s="62" t="s">
        <v>44</v>
      </c>
      <c r="L79" s="63"/>
      <c r="M79" s="62"/>
      <c r="N79" s="62"/>
      <c r="O79" s="62"/>
      <c r="P79" s="62" t="s">
        <v>44</v>
      </c>
      <c r="Q79" s="62" t="s">
        <v>44</v>
      </c>
    </row>
    <row r="80" ht="12.75" customHeight="1">
      <c r="A80" s="56" t="s">
        <v>185</v>
      </c>
      <c r="B80" s="57"/>
      <c r="C80" s="58" t="s">
        <v>40</v>
      </c>
      <c r="D80" s="59" t="s">
        <v>186</v>
      </c>
      <c r="E80" s="60" t="s">
        <v>223</v>
      </c>
      <c r="F80" s="61" t="s">
        <v>224</v>
      </c>
      <c r="G80" s="62" t="s">
        <v>44</v>
      </c>
      <c r="H80" s="62"/>
      <c r="I80" s="62"/>
      <c r="J80" s="62" t="s">
        <v>44</v>
      </c>
      <c r="K80" s="62"/>
      <c r="L80" s="63"/>
      <c r="M80" s="62"/>
      <c r="N80" s="62"/>
      <c r="O80" s="62"/>
      <c r="P80" s="62" t="s">
        <v>44</v>
      </c>
      <c r="Q80" s="62" t="s">
        <v>44</v>
      </c>
    </row>
    <row r="81" ht="12.75" customHeight="1">
      <c r="A81" s="56" t="s">
        <v>185</v>
      </c>
      <c r="B81" s="57"/>
      <c r="C81" s="58" t="s">
        <v>45</v>
      </c>
      <c r="D81" s="59" t="s">
        <v>186</v>
      </c>
      <c r="E81" s="60" t="s">
        <v>225</v>
      </c>
      <c r="F81" s="61" t="s">
        <v>226</v>
      </c>
      <c r="G81" s="62" t="s">
        <v>44</v>
      </c>
      <c r="H81" s="62"/>
      <c r="I81" s="62"/>
      <c r="J81" s="62" t="s">
        <v>44</v>
      </c>
      <c r="K81" s="62"/>
      <c r="L81" s="63"/>
      <c r="M81" s="62"/>
      <c r="N81" s="62"/>
      <c r="O81" s="62"/>
      <c r="P81" s="62" t="s">
        <v>44</v>
      </c>
      <c r="Q81" s="62" t="s">
        <v>44</v>
      </c>
    </row>
    <row r="82" ht="12.75" customHeight="1">
      <c r="A82" s="56" t="s">
        <v>185</v>
      </c>
      <c r="B82" s="57"/>
      <c r="C82" s="58" t="s">
        <v>40</v>
      </c>
      <c r="D82" s="59" t="s">
        <v>186</v>
      </c>
      <c r="E82" s="60" t="s">
        <v>227</v>
      </c>
      <c r="F82" s="61" t="s">
        <v>228</v>
      </c>
      <c r="G82" s="62" t="s">
        <v>44</v>
      </c>
      <c r="H82" s="62"/>
      <c r="I82" s="62"/>
      <c r="J82" s="62" t="s">
        <v>44</v>
      </c>
      <c r="K82" s="62"/>
      <c r="L82" s="63"/>
      <c r="M82" s="62"/>
      <c r="N82" s="62"/>
      <c r="O82" s="62"/>
      <c r="P82" s="62" t="s">
        <v>44</v>
      </c>
      <c r="Q82" s="62"/>
    </row>
    <row r="83" ht="12.75" customHeight="1">
      <c r="A83" s="56" t="s">
        <v>185</v>
      </c>
      <c r="B83" s="57"/>
      <c r="C83" s="58" t="s">
        <v>45</v>
      </c>
      <c r="D83" s="59" t="s">
        <v>186</v>
      </c>
      <c r="E83" s="60" t="s">
        <v>229</v>
      </c>
      <c r="F83" s="61" t="s">
        <v>230</v>
      </c>
      <c r="G83" s="62" t="s">
        <v>44</v>
      </c>
      <c r="H83" s="62"/>
      <c r="I83" s="62"/>
      <c r="J83" s="62" t="s">
        <v>44</v>
      </c>
      <c r="K83" s="62"/>
      <c r="L83" s="63"/>
      <c r="M83" s="62"/>
      <c r="N83" s="62"/>
      <c r="O83" s="62"/>
      <c r="P83" s="62" t="s">
        <v>44</v>
      </c>
      <c r="Q83" s="62"/>
    </row>
    <row r="84" ht="12.75" customHeight="1">
      <c r="A84" s="56" t="s">
        <v>231</v>
      </c>
      <c r="B84" s="57"/>
      <c r="C84" s="58" t="s">
        <v>40</v>
      </c>
      <c r="D84" s="59" t="s">
        <v>232</v>
      </c>
      <c r="E84" s="60" t="s">
        <v>233</v>
      </c>
      <c r="F84" s="61" t="s">
        <v>234</v>
      </c>
      <c r="G84" s="62" t="s">
        <v>44</v>
      </c>
      <c r="H84" s="62" t="s">
        <v>44</v>
      </c>
      <c r="I84" s="62"/>
      <c r="J84" s="62" t="s">
        <v>44</v>
      </c>
      <c r="K84" s="62" t="s">
        <v>44</v>
      </c>
      <c r="L84" s="63"/>
      <c r="M84" s="62" t="s">
        <v>44</v>
      </c>
      <c r="N84" s="62" t="s">
        <v>44</v>
      </c>
      <c r="O84" s="62" t="s">
        <v>44</v>
      </c>
      <c r="P84" s="62" t="s">
        <v>44</v>
      </c>
      <c r="Q84" s="62" t="s">
        <v>44</v>
      </c>
    </row>
    <row r="85" ht="12.75" customHeight="1">
      <c r="A85" s="56" t="s">
        <v>231</v>
      </c>
      <c r="B85" s="57"/>
      <c r="C85" s="58" t="s">
        <v>45</v>
      </c>
      <c r="D85" s="59" t="s">
        <v>232</v>
      </c>
      <c r="E85" s="60" t="s">
        <v>235</v>
      </c>
      <c r="F85" s="61" t="s">
        <v>236</v>
      </c>
      <c r="G85" s="62" t="s">
        <v>44</v>
      </c>
      <c r="H85" s="62" t="s">
        <v>44</v>
      </c>
      <c r="I85" s="62"/>
      <c r="J85" s="62" t="s">
        <v>44</v>
      </c>
      <c r="K85" s="62" t="s">
        <v>44</v>
      </c>
      <c r="L85" s="63"/>
      <c r="M85" s="62" t="s">
        <v>44</v>
      </c>
      <c r="N85" s="62" t="s">
        <v>44</v>
      </c>
      <c r="O85" s="62" t="s">
        <v>44</v>
      </c>
      <c r="P85" s="62" t="s">
        <v>44</v>
      </c>
      <c r="Q85" s="62" t="s">
        <v>44</v>
      </c>
    </row>
    <row r="86" ht="12.75" customHeight="1">
      <c r="A86" s="56" t="s">
        <v>231</v>
      </c>
      <c r="B86" s="57"/>
      <c r="C86" s="58" t="s">
        <v>54</v>
      </c>
      <c r="D86" s="59" t="s">
        <v>232</v>
      </c>
      <c r="E86" s="60" t="s">
        <v>237</v>
      </c>
      <c r="F86" s="61" t="s">
        <v>238</v>
      </c>
      <c r="G86" s="62" t="s">
        <v>44</v>
      </c>
      <c r="H86" s="62" t="s">
        <v>44</v>
      </c>
      <c r="I86" s="62"/>
      <c r="J86" s="62" t="s">
        <v>44</v>
      </c>
      <c r="K86" s="62" t="s">
        <v>44</v>
      </c>
      <c r="L86" s="63"/>
      <c r="M86" s="62" t="s">
        <v>44</v>
      </c>
      <c r="N86" s="62" t="s">
        <v>44</v>
      </c>
      <c r="O86" s="62" t="s">
        <v>44</v>
      </c>
      <c r="P86" s="62" t="s">
        <v>44</v>
      </c>
      <c r="Q86" s="62" t="s">
        <v>44</v>
      </c>
    </row>
    <row r="87" ht="12.75" customHeight="1">
      <c r="A87" s="56" t="s">
        <v>231</v>
      </c>
      <c r="B87" s="57"/>
      <c r="C87" s="58" t="s">
        <v>40</v>
      </c>
      <c r="D87" s="77" t="s">
        <v>232</v>
      </c>
      <c r="E87" s="78" t="s">
        <v>239</v>
      </c>
      <c r="F87" s="61" t="s">
        <v>240</v>
      </c>
      <c r="G87" s="79" t="s">
        <v>44</v>
      </c>
      <c r="H87" s="79" t="s">
        <v>44</v>
      </c>
      <c r="I87" s="79" t="s">
        <v>44</v>
      </c>
      <c r="J87" s="79" t="s">
        <v>44</v>
      </c>
      <c r="K87" s="79" t="s">
        <v>44</v>
      </c>
      <c r="L87" s="80" t="s">
        <v>44</v>
      </c>
      <c r="M87" s="79"/>
      <c r="N87" s="79"/>
      <c r="O87" s="79" t="s">
        <v>44</v>
      </c>
      <c r="P87" s="79" t="s">
        <v>44</v>
      </c>
      <c r="Q87" s="79" t="s">
        <v>44</v>
      </c>
    </row>
    <row r="88" ht="12.75" customHeight="1">
      <c r="A88" s="56" t="s">
        <v>231</v>
      </c>
      <c r="B88" s="57"/>
      <c r="C88" s="58" t="s">
        <v>45</v>
      </c>
      <c r="D88" s="77" t="s">
        <v>232</v>
      </c>
      <c r="E88" s="78" t="s">
        <v>241</v>
      </c>
      <c r="F88" s="61" t="s">
        <v>242</v>
      </c>
      <c r="G88" s="79"/>
      <c r="H88" s="79" t="s">
        <v>44</v>
      </c>
      <c r="I88" s="79" t="s">
        <v>44</v>
      </c>
      <c r="J88" s="79" t="s">
        <v>44</v>
      </c>
      <c r="K88" s="79" t="s">
        <v>44</v>
      </c>
      <c r="L88" s="80" t="s">
        <v>44</v>
      </c>
      <c r="M88" s="79"/>
      <c r="N88" s="79"/>
      <c r="O88" s="79" t="s">
        <v>44</v>
      </c>
      <c r="P88" s="79" t="s">
        <v>44</v>
      </c>
      <c r="Q88" s="79" t="s">
        <v>44</v>
      </c>
    </row>
    <row r="89" ht="12.75" customHeight="1">
      <c r="A89" s="56" t="s">
        <v>231</v>
      </c>
      <c r="B89" s="57" t="s">
        <v>39</v>
      </c>
      <c r="C89" s="58" t="s">
        <v>40</v>
      </c>
      <c r="D89" s="59" t="s">
        <v>232</v>
      </c>
      <c r="E89" s="60" t="s">
        <v>243</v>
      </c>
      <c r="F89" s="61" t="s">
        <v>244</v>
      </c>
      <c r="G89" s="62" t="s">
        <v>44</v>
      </c>
      <c r="H89" s="62" t="s">
        <v>44</v>
      </c>
      <c r="I89" s="62"/>
      <c r="J89" s="62"/>
      <c r="K89" s="62" t="s">
        <v>44</v>
      </c>
      <c r="L89" s="63"/>
      <c r="M89" s="62" t="s">
        <v>44</v>
      </c>
      <c r="N89" s="62"/>
      <c r="O89" s="62"/>
      <c r="P89" s="62" t="s">
        <v>44</v>
      </c>
      <c r="Q89" s="62" t="s">
        <v>44</v>
      </c>
    </row>
    <row r="90" ht="12.75" customHeight="1">
      <c r="A90" s="56" t="s">
        <v>245</v>
      </c>
      <c r="B90" s="57" t="s">
        <v>39</v>
      </c>
      <c r="C90" s="58" t="s">
        <v>40</v>
      </c>
      <c r="D90" s="59" t="s">
        <v>246</v>
      </c>
      <c r="E90" s="60" t="s">
        <v>247</v>
      </c>
      <c r="F90" s="61" t="s">
        <v>248</v>
      </c>
      <c r="G90" s="64"/>
      <c r="H90" s="64" t="s">
        <v>44</v>
      </c>
      <c r="I90" s="64"/>
      <c r="J90" s="64" t="s">
        <v>44</v>
      </c>
      <c r="K90" s="64" t="s">
        <v>44</v>
      </c>
      <c r="L90" s="65" t="s">
        <v>44</v>
      </c>
      <c r="M90" s="64"/>
      <c r="N90" s="64"/>
      <c r="O90" s="64"/>
      <c r="P90" s="64"/>
      <c r="Q90" s="64" t="s">
        <v>44</v>
      </c>
    </row>
    <row r="91" ht="12.75" customHeight="1">
      <c r="A91" s="56" t="s">
        <v>245</v>
      </c>
      <c r="B91" s="57"/>
      <c r="C91" s="58" t="s">
        <v>40</v>
      </c>
      <c r="D91" s="59" t="s">
        <v>246</v>
      </c>
      <c r="E91" s="60" t="s">
        <v>249</v>
      </c>
      <c r="F91" s="61" t="s">
        <v>250</v>
      </c>
      <c r="G91" s="64"/>
      <c r="H91" s="62" t="s">
        <v>44</v>
      </c>
      <c r="I91" s="64"/>
      <c r="J91" s="64"/>
      <c r="K91" s="64"/>
      <c r="L91" s="63"/>
      <c r="M91" s="64"/>
      <c r="N91" s="64" t="s">
        <v>44</v>
      </c>
      <c r="O91" s="62"/>
      <c r="P91" s="64"/>
      <c r="Q91" s="64" t="s">
        <v>44</v>
      </c>
    </row>
    <row r="92" ht="12.75" customHeight="1">
      <c r="A92" s="56" t="s">
        <v>245</v>
      </c>
      <c r="B92" s="57"/>
      <c r="C92" s="58" t="s">
        <v>40</v>
      </c>
      <c r="D92" s="59" t="s">
        <v>246</v>
      </c>
      <c r="E92" s="81" t="s">
        <v>251</v>
      </c>
      <c r="F92" s="70" t="s">
        <v>252</v>
      </c>
      <c r="G92" s="62"/>
      <c r="H92" s="62" t="s">
        <v>44</v>
      </c>
      <c r="I92" s="62"/>
      <c r="J92" s="62" t="s">
        <v>44</v>
      </c>
      <c r="K92" s="62" t="s">
        <v>44</v>
      </c>
      <c r="L92" s="71" t="s">
        <v>44</v>
      </c>
      <c r="M92" s="62"/>
      <c r="N92" s="62"/>
      <c r="O92" s="72" t="s">
        <v>44</v>
      </c>
      <c r="P92" s="72"/>
      <c r="Q92" s="72" t="s">
        <v>44</v>
      </c>
    </row>
    <row r="93" ht="12.75" customHeight="1">
      <c r="A93" s="56" t="s">
        <v>245</v>
      </c>
      <c r="B93" s="57"/>
      <c r="C93" s="58" t="s">
        <v>40</v>
      </c>
      <c r="D93" s="59" t="s">
        <v>246</v>
      </c>
      <c r="E93" s="60" t="s">
        <v>253</v>
      </c>
      <c r="F93" s="61" t="s">
        <v>254</v>
      </c>
      <c r="G93" s="62"/>
      <c r="H93" s="62"/>
      <c r="I93" s="62" t="s">
        <v>44</v>
      </c>
      <c r="J93" s="62" t="s">
        <v>44</v>
      </c>
      <c r="K93" s="62" t="s">
        <v>44</v>
      </c>
      <c r="L93" s="63" t="s">
        <v>44</v>
      </c>
      <c r="M93" s="62"/>
      <c r="N93" s="62"/>
      <c r="O93" s="62" t="s">
        <v>44</v>
      </c>
      <c r="P93" s="62"/>
      <c r="Q93" s="62" t="s">
        <v>44</v>
      </c>
    </row>
    <row r="94" ht="12.75" customHeight="1">
      <c r="A94" s="56" t="s">
        <v>245</v>
      </c>
      <c r="B94" s="57"/>
      <c r="C94" s="58" t="s">
        <v>40</v>
      </c>
      <c r="D94" s="59" t="s">
        <v>246</v>
      </c>
      <c r="E94" s="81" t="s">
        <v>255</v>
      </c>
      <c r="F94" s="70" t="s">
        <v>256</v>
      </c>
      <c r="G94" s="62" t="s">
        <v>44</v>
      </c>
      <c r="H94" s="62" t="s">
        <v>44</v>
      </c>
      <c r="I94" s="62"/>
      <c r="J94" s="62"/>
      <c r="K94" s="62" t="s">
        <v>44</v>
      </c>
      <c r="L94" s="71" t="s">
        <v>44</v>
      </c>
      <c r="M94" s="62" t="s">
        <v>44</v>
      </c>
      <c r="N94" s="62" t="s">
        <v>44</v>
      </c>
      <c r="O94" s="72" t="s">
        <v>44</v>
      </c>
      <c r="P94" s="72"/>
      <c r="Q94" s="72" t="s">
        <v>44</v>
      </c>
    </row>
    <row r="95" ht="12.75" customHeight="1">
      <c r="A95" s="56" t="s">
        <v>245</v>
      </c>
      <c r="B95" s="57"/>
      <c r="C95" s="58" t="s">
        <v>40</v>
      </c>
      <c r="D95" s="59" t="s">
        <v>246</v>
      </c>
      <c r="E95" s="60" t="s">
        <v>257</v>
      </c>
      <c r="F95" s="70" t="s">
        <v>258</v>
      </c>
      <c r="G95" s="62" t="s">
        <v>44</v>
      </c>
      <c r="H95" s="62"/>
      <c r="I95" s="62"/>
      <c r="J95" s="62" t="s">
        <v>44</v>
      </c>
      <c r="K95" s="62" t="s">
        <v>44</v>
      </c>
      <c r="L95" s="71"/>
      <c r="M95" s="62"/>
      <c r="N95" s="62"/>
      <c r="O95" s="72"/>
      <c r="P95" s="72"/>
      <c r="Q95" s="72" t="s">
        <v>44</v>
      </c>
    </row>
    <row r="96" ht="12.75" customHeight="1">
      <c r="A96" s="56" t="s">
        <v>245</v>
      </c>
      <c r="B96" s="57"/>
      <c r="C96" s="58" t="s">
        <v>45</v>
      </c>
      <c r="D96" s="59" t="s">
        <v>246</v>
      </c>
      <c r="E96" s="60" t="s">
        <v>259</v>
      </c>
      <c r="F96" s="70" t="s">
        <v>260</v>
      </c>
      <c r="G96" s="62" t="s">
        <v>44</v>
      </c>
      <c r="H96" s="62"/>
      <c r="I96" s="62"/>
      <c r="J96" s="62" t="s">
        <v>44</v>
      </c>
      <c r="K96" s="62" t="s">
        <v>44</v>
      </c>
      <c r="L96" s="71"/>
      <c r="M96" s="62"/>
      <c r="N96" s="62"/>
      <c r="O96" s="72"/>
      <c r="P96" s="72"/>
      <c r="Q96" s="72" t="s">
        <v>44</v>
      </c>
    </row>
    <row r="97" ht="12.75" customHeight="1">
      <c r="A97" s="56" t="s">
        <v>245</v>
      </c>
      <c r="B97" s="57"/>
      <c r="C97" s="58" t="s">
        <v>40</v>
      </c>
      <c r="D97" s="59" t="s">
        <v>246</v>
      </c>
      <c r="E97" s="60" t="s">
        <v>261</v>
      </c>
      <c r="F97" s="76" t="s">
        <v>262</v>
      </c>
      <c r="G97" s="62" t="s">
        <v>44</v>
      </c>
      <c r="H97" s="62" t="s">
        <v>44</v>
      </c>
      <c r="I97" s="62"/>
      <c r="J97" s="62"/>
      <c r="K97" s="62"/>
      <c r="L97" s="71"/>
      <c r="M97" s="62"/>
      <c r="N97" s="62" t="s">
        <v>44</v>
      </c>
      <c r="O97" s="72"/>
      <c r="P97" s="72"/>
      <c r="Q97" s="72" t="s">
        <v>44</v>
      </c>
    </row>
    <row r="98" ht="12.75" customHeight="1">
      <c r="A98" s="56" t="s">
        <v>245</v>
      </c>
      <c r="B98" s="57"/>
      <c r="C98" s="58" t="s">
        <v>40</v>
      </c>
      <c r="D98" s="59" t="s">
        <v>246</v>
      </c>
      <c r="E98" s="60" t="s">
        <v>263</v>
      </c>
      <c r="F98" s="70" t="s">
        <v>264</v>
      </c>
      <c r="G98" s="62" t="s">
        <v>44</v>
      </c>
      <c r="H98" s="62"/>
      <c r="I98" s="62"/>
      <c r="J98" s="62"/>
      <c r="K98" s="62"/>
      <c r="L98" s="71"/>
      <c r="M98" s="62"/>
      <c r="N98" s="62"/>
      <c r="O98" s="72"/>
      <c r="P98" s="72" t="s">
        <v>44</v>
      </c>
      <c r="Q98" s="72" t="s">
        <v>44</v>
      </c>
    </row>
    <row r="99" ht="12.75" customHeight="1">
      <c r="A99" s="56" t="s">
        <v>245</v>
      </c>
      <c r="B99" s="57"/>
      <c r="C99" s="58" t="s">
        <v>40</v>
      </c>
      <c r="D99" s="59" t="s">
        <v>246</v>
      </c>
      <c r="E99" s="60" t="s">
        <v>265</v>
      </c>
      <c r="F99" s="61" t="s">
        <v>266</v>
      </c>
      <c r="G99" s="62" t="s">
        <v>44</v>
      </c>
      <c r="H99" s="62" t="s">
        <v>44</v>
      </c>
      <c r="I99" s="62"/>
      <c r="J99" s="62" t="s">
        <v>44</v>
      </c>
      <c r="K99" s="62" t="s">
        <v>44</v>
      </c>
      <c r="L99" s="63" t="s">
        <v>44</v>
      </c>
      <c r="M99" s="62"/>
      <c r="N99" s="62"/>
      <c r="O99" s="62"/>
      <c r="P99" s="62"/>
      <c r="Q99" s="62" t="s">
        <v>44</v>
      </c>
    </row>
    <row r="100" ht="12.75" customHeight="1">
      <c r="A100" s="56" t="s">
        <v>245</v>
      </c>
      <c r="B100" s="57"/>
      <c r="C100" s="58" t="s">
        <v>45</v>
      </c>
      <c r="D100" s="59" t="s">
        <v>246</v>
      </c>
      <c r="E100" s="60" t="s">
        <v>267</v>
      </c>
      <c r="F100" s="61" t="s">
        <v>268</v>
      </c>
      <c r="G100" s="62" t="s">
        <v>44</v>
      </c>
      <c r="H100" s="62" t="s">
        <v>44</v>
      </c>
      <c r="I100" s="62"/>
      <c r="J100" s="62" t="s">
        <v>44</v>
      </c>
      <c r="K100" s="62" t="s">
        <v>44</v>
      </c>
      <c r="L100" s="63" t="s">
        <v>44</v>
      </c>
      <c r="M100" s="62"/>
      <c r="N100" s="62"/>
      <c r="O100" s="62"/>
      <c r="P100" s="62"/>
      <c r="Q100" s="62" t="s">
        <v>44</v>
      </c>
    </row>
    <row r="101" ht="12.75" customHeight="1">
      <c r="A101" s="56" t="s">
        <v>269</v>
      </c>
      <c r="B101" s="57"/>
      <c r="C101" s="67">
        <v>1.0</v>
      </c>
      <c r="D101" s="68" t="s">
        <v>270</v>
      </c>
      <c r="E101" s="82" t="s">
        <v>271</v>
      </c>
      <c r="F101" s="61" t="s">
        <v>272</v>
      </c>
      <c r="G101" s="62" t="s">
        <v>44</v>
      </c>
      <c r="H101" s="62" t="s">
        <v>44</v>
      </c>
      <c r="I101" s="62"/>
      <c r="J101" s="62"/>
      <c r="K101" s="62"/>
      <c r="L101" s="63" t="s">
        <v>44</v>
      </c>
      <c r="M101" s="62"/>
      <c r="N101" s="62"/>
      <c r="O101" s="62"/>
      <c r="P101" s="62" t="s">
        <v>44</v>
      </c>
      <c r="Q101" s="62" t="s">
        <v>44</v>
      </c>
    </row>
    <row r="102" ht="12.75" customHeight="1">
      <c r="A102" s="56" t="s">
        <v>269</v>
      </c>
      <c r="B102" s="57"/>
      <c r="C102" s="67">
        <v>1.0</v>
      </c>
      <c r="D102" s="68" t="s">
        <v>270</v>
      </c>
      <c r="E102" s="60" t="s">
        <v>273</v>
      </c>
      <c r="F102" s="61" t="s">
        <v>274</v>
      </c>
      <c r="G102" s="62" t="s">
        <v>44</v>
      </c>
      <c r="H102" s="62"/>
      <c r="I102" s="62"/>
      <c r="J102" s="62" t="s">
        <v>44</v>
      </c>
      <c r="K102" s="62"/>
      <c r="L102" s="63"/>
      <c r="M102" s="62"/>
      <c r="N102" s="62"/>
      <c r="O102" s="62"/>
      <c r="P102" s="62" t="s">
        <v>44</v>
      </c>
      <c r="Q102" s="62" t="s">
        <v>44</v>
      </c>
    </row>
    <row r="103" ht="12.75" customHeight="1">
      <c r="A103" s="56" t="s">
        <v>269</v>
      </c>
      <c r="B103" s="83"/>
      <c r="C103" s="84">
        <v>1.0</v>
      </c>
      <c r="D103" s="85" t="s">
        <v>270</v>
      </c>
      <c r="E103" s="86" t="s">
        <v>275</v>
      </c>
      <c r="F103" s="87" t="s">
        <v>276</v>
      </c>
      <c r="G103" s="88"/>
      <c r="H103" s="88"/>
      <c r="I103" s="62" t="s">
        <v>44</v>
      </c>
      <c r="J103" s="62" t="s">
        <v>44</v>
      </c>
      <c r="K103" s="62" t="s">
        <v>44</v>
      </c>
      <c r="L103" s="63" t="s">
        <v>44</v>
      </c>
      <c r="M103" s="88"/>
      <c r="N103" s="88"/>
      <c r="O103" s="88"/>
      <c r="P103" s="62" t="s">
        <v>44</v>
      </c>
      <c r="Q103" s="88"/>
    </row>
    <row r="104" ht="12.75" customHeight="1">
      <c r="A104" s="56" t="s">
        <v>277</v>
      </c>
      <c r="B104" s="57"/>
      <c r="C104" s="67">
        <v>1.0</v>
      </c>
      <c r="D104" s="68" t="s">
        <v>278</v>
      </c>
      <c r="E104" s="60" t="s">
        <v>279</v>
      </c>
      <c r="F104" s="70" t="s">
        <v>280</v>
      </c>
      <c r="G104" s="62" t="s">
        <v>44</v>
      </c>
      <c r="H104" s="62"/>
      <c r="I104" s="62"/>
      <c r="J104" s="62" t="s">
        <v>44</v>
      </c>
      <c r="K104" s="62" t="s">
        <v>44</v>
      </c>
      <c r="L104" s="71"/>
      <c r="M104" s="62"/>
      <c r="N104" s="62"/>
      <c r="O104" s="72" t="s">
        <v>44</v>
      </c>
      <c r="P104" s="72" t="s">
        <v>44</v>
      </c>
      <c r="Q104" s="72" t="s">
        <v>44</v>
      </c>
    </row>
    <row r="105" ht="12.75" customHeight="1">
      <c r="A105" s="56" t="s">
        <v>277</v>
      </c>
      <c r="B105" s="57"/>
      <c r="C105" s="67">
        <v>2.0</v>
      </c>
      <c r="D105" s="68" t="s">
        <v>278</v>
      </c>
      <c r="E105" s="60" t="s">
        <v>281</v>
      </c>
      <c r="F105" s="76" t="s">
        <v>282</v>
      </c>
      <c r="G105" s="62" t="s">
        <v>44</v>
      </c>
      <c r="H105" s="62"/>
      <c r="I105" s="62"/>
      <c r="J105" s="62" t="s">
        <v>44</v>
      </c>
      <c r="K105" s="62" t="s">
        <v>44</v>
      </c>
      <c r="L105" s="71"/>
      <c r="M105" s="62"/>
      <c r="N105" s="62"/>
      <c r="O105" s="72"/>
      <c r="P105" s="72" t="s">
        <v>44</v>
      </c>
      <c r="Q105" s="72" t="s">
        <v>44</v>
      </c>
    </row>
    <row r="106" ht="12.75" customHeight="1">
      <c r="A106" s="56" t="s">
        <v>277</v>
      </c>
      <c r="B106" s="57"/>
      <c r="C106" s="67">
        <v>1.0</v>
      </c>
      <c r="D106" s="68" t="s">
        <v>278</v>
      </c>
      <c r="E106" s="60" t="s">
        <v>283</v>
      </c>
      <c r="F106" s="70" t="s">
        <v>284</v>
      </c>
      <c r="G106" s="62"/>
      <c r="H106" s="62"/>
      <c r="I106" s="62"/>
      <c r="J106" s="62" t="s">
        <v>44</v>
      </c>
      <c r="K106" s="62" t="s">
        <v>44</v>
      </c>
      <c r="L106" s="71"/>
      <c r="M106" s="62"/>
      <c r="N106" s="62"/>
      <c r="O106" s="72"/>
      <c r="P106" s="72" t="s">
        <v>44</v>
      </c>
      <c r="Q106" s="72" t="s">
        <v>44</v>
      </c>
    </row>
    <row r="107" ht="12.75" customHeight="1">
      <c r="A107" s="56" t="s">
        <v>277</v>
      </c>
      <c r="B107" s="57"/>
      <c r="C107" s="67">
        <v>1.0</v>
      </c>
      <c r="D107" s="68" t="s">
        <v>278</v>
      </c>
      <c r="E107" s="60" t="s">
        <v>285</v>
      </c>
      <c r="F107" s="61" t="s">
        <v>286</v>
      </c>
      <c r="G107" s="62" t="s">
        <v>44</v>
      </c>
      <c r="H107" s="62"/>
      <c r="I107" s="62"/>
      <c r="J107" s="62" t="s">
        <v>44</v>
      </c>
      <c r="K107" s="62"/>
      <c r="L107" s="63"/>
      <c r="M107" s="62"/>
      <c r="N107" s="62"/>
      <c r="O107" s="62" t="s">
        <v>44</v>
      </c>
      <c r="P107" s="62" t="s">
        <v>44</v>
      </c>
      <c r="Q107" s="62" t="s">
        <v>44</v>
      </c>
    </row>
    <row r="108" ht="12.75" customHeight="1">
      <c r="A108" s="56" t="s">
        <v>287</v>
      </c>
      <c r="B108" s="57"/>
      <c r="C108" s="67">
        <v>1.0</v>
      </c>
      <c r="D108" s="68" t="s">
        <v>288</v>
      </c>
      <c r="E108" s="60" t="s">
        <v>289</v>
      </c>
      <c r="F108" s="61" t="s">
        <v>290</v>
      </c>
      <c r="G108" s="62"/>
      <c r="H108" s="62"/>
      <c r="I108" s="62"/>
      <c r="J108" s="62" t="s">
        <v>44</v>
      </c>
      <c r="K108" s="62" t="s">
        <v>44</v>
      </c>
      <c r="L108" s="63"/>
      <c r="M108" s="62"/>
      <c r="N108" s="62"/>
      <c r="O108" s="62"/>
      <c r="P108" s="62" t="s">
        <v>44</v>
      </c>
      <c r="Q108" s="62" t="s">
        <v>44</v>
      </c>
    </row>
    <row r="109" ht="12.75" customHeight="1">
      <c r="A109" s="56" t="s">
        <v>287</v>
      </c>
      <c r="B109" s="57" t="s">
        <v>39</v>
      </c>
      <c r="C109" s="67">
        <v>1.0</v>
      </c>
      <c r="D109" s="68" t="s">
        <v>288</v>
      </c>
      <c r="E109" s="60" t="s">
        <v>291</v>
      </c>
      <c r="F109" s="73" t="s">
        <v>292</v>
      </c>
      <c r="G109" s="62" t="s">
        <v>44</v>
      </c>
      <c r="H109" s="62"/>
      <c r="I109" s="62"/>
      <c r="J109" s="62"/>
      <c r="K109" s="62" t="s">
        <v>44</v>
      </c>
      <c r="L109" s="63"/>
      <c r="M109" s="62"/>
      <c r="N109" s="62"/>
      <c r="O109" s="62"/>
      <c r="P109" s="62"/>
      <c r="Q109" s="62"/>
    </row>
    <row r="110" ht="12.75" customHeight="1">
      <c r="A110" s="56" t="s">
        <v>287</v>
      </c>
      <c r="B110" s="57"/>
      <c r="C110" s="67">
        <v>2.0</v>
      </c>
      <c r="D110" s="68" t="s">
        <v>288</v>
      </c>
      <c r="E110" s="60" t="s">
        <v>293</v>
      </c>
      <c r="F110" s="73" t="s">
        <v>294</v>
      </c>
      <c r="G110" s="62" t="s">
        <v>44</v>
      </c>
      <c r="H110" s="62"/>
      <c r="I110" s="62"/>
      <c r="J110" s="62"/>
      <c r="K110" s="62" t="s">
        <v>44</v>
      </c>
      <c r="L110" s="63"/>
      <c r="M110" s="62"/>
      <c r="N110" s="62"/>
      <c r="O110" s="62"/>
      <c r="P110" s="62"/>
      <c r="Q110" s="62"/>
    </row>
    <row r="111" ht="12.75" customHeight="1">
      <c r="A111" s="56" t="s">
        <v>287</v>
      </c>
      <c r="B111" s="57"/>
      <c r="C111" s="67">
        <v>1.0</v>
      </c>
      <c r="D111" s="68" t="s">
        <v>288</v>
      </c>
      <c r="E111" s="60" t="s">
        <v>295</v>
      </c>
      <c r="F111" s="61" t="s">
        <v>296</v>
      </c>
      <c r="G111" s="62"/>
      <c r="H111" s="62" t="s">
        <v>44</v>
      </c>
      <c r="I111" s="62"/>
      <c r="J111" s="62"/>
      <c r="K111" s="62" t="s">
        <v>44</v>
      </c>
      <c r="L111" s="63"/>
      <c r="M111" s="62"/>
      <c r="N111" s="62"/>
      <c r="O111" s="62"/>
      <c r="P111" s="62" t="s">
        <v>44</v>
      </c>
      <c r="Q111" s="62"/>
    </row>
    <row r="112" ht="12.75" customHeight="1">
      <c r="A112" s="89" t="s">
        <v>297</v>
      </c>
      <c r="B112" s="90" t="s">
        <v>39</v>
      </c>
      <c r="C112" s="91">
        <v>1.0</v>
      </c>
      <c r="D112" s="92" t="s">
        <v>298</v>
      </c>
      <c r="E112" s="60" t="s">
        <v>299</v>
      </c>
      <c r="F112" s="61" t="s">
        <v>300</v>
      </c>
      <c r="G112" s="62" t="s">
        <v>44</v>
      </c>
      <c r="H112" s="62"/>
      <c r="I112" s="62"/>
      <c r="J112" s="62" t="s">
        <v>44</v>
      </c>
      <c r="K112" s="62" t="s">
        <v>44</v>
      </c>
      <c r="L112" s="63"/>
      <c r="M112" s="62"/>
      <c r="N112" s="62"/>
      <c r="O112" s="62"/>
      <c r="P112" s="62" t="s">
        <v>44</v>
      </c>
      <c r="Q112" s="62" t="s">
        <v>44</v>
      </c>
    </row>
    <row r="113" ht="12.75" customHeight="1">
      <c r="A113" s="89" t="s">
        <v>301</v>
      </c>
      <c r="B113" s="90" t="s">
        <v>39</v>
      </c>
      <c r="C113" s="91">
        <v>1.0</v>
      </c>
      <c r="D113" s="92" t="s">
        <v>302</v>
      </c>
      <c r="E113" s="93" t="s">
        <v>303</v>
      </c>
      <c r="F113" s="94" t="s">
        <v>304</v>
      </c>
      <c r="G113" s="95" t="s">
        <v>44</v>
      </c>
      <c r="H113" s="95"/>
      <c r="I113" s="95"/>
      <c r="J113" s="95" t="s">
        <v>44</v>
      </c>
      <c r="K113" s="95"/>
      <c r="L113" s="96"/>
      <c r="M113" s="95"/>
      <c r="N113" s="95"/>
      <c r="O113" s="95"/>
      <c r="P113" s="95"/>
      <c r="Q113" s="95" t="s">
        <v>44</v>
      </c>
    </row>
    <row r="114" ht="12.75" customHeight="1">
      <c r="A114" s="89" t="s">
        <v>301</v>
      </c>
      <c r="B114" s="90"/>
      <c r="C114" s="91">
        <v>2.0</v>
      </c>
      <c r="D114" s="92" t="s">
        <v>302</v>
      </c>
      <c r="E114" s="93" t="s">
        <v>305</v>
      </c>
      <c r="F114" s="94" t="s">
        <v>306</v>
      </c>
      <c r="G114" s="95" t="s">
        <v>44</v>
      </c>
      <c r="H114" s="95"/>
      <c r="I114" s="95"/>
      <c r="J114" s="95" t="s">
        <v>44</v>
      </c>
      <c r="K114" s="95"/>
      <c r="L114" s="96"/>
      <c r="M114" s="95"/>
      <c r="N114" s="95"/>
      <c r="O114" s="95"/>
      <c r="P114" s="95"/>
      <c r="Q114" s="95" t="s">
        <v>44</v>
      </c>
    </row>
    <row r="115" ht="12.75" customHeight="1">
      <c r="A115" s="89" t="s">
        <v>301</v>
      </c>
      <c r="B115" s="90"/>
      <c r="C115" s="91">
        <v>1.0</v>
      </c>
      <c r="D115" s="92" t="s">
        <v>302</v>
      </c>
      <c r="E115" s="93" t="s">
        <v>307</v>
      </c>
      <c r="F115" s="94" t="s">
        <v>308</v>
      </c>
      <c r="G115" s="95" t="s">
        <v>44</v>
      </c>
      <c r="H115" s="95"/>
      <c r="I115" s="95"/>
      <c r="J115" s="95" t="s">
        <v>44</v>
      </c>
      <c r="K115" s="95"/>
      <c r="L115" s="95"/>
      <c r="M115" s="97"/>
      <c r="N115" s="95"/>
      <c r="O115" s="95"/>
      <c r="P115" s="95"/>
      <c r="Q115" s="95" t="s">
        <v>44</v>
      </c>
    </row>
    <row r="116" ht="12.75" customHeight="1">
      <c r="A116" s="89" t="s">
        <v>301</v>
      </c>
      <c r="B116" s="90"/>
      <c r="C116" s="91">
        <v>2.0</v>
      </c>
      <c r="D116" s="92" t="s">
        <v>302</v>
      </c>
      <c r="E116" s="60" t="s">
        <v>309</v>
      </c>
      <c r="F116" s="61" t="s">
        <v>310</v>
      </c>
      <c r="G116" s="62" t="s">
        <v>44</v>
      </c>
      <c r="H116" s="62"/>
      <c r="I116" s="62"/>
      <c r="J116" s="62" t="s">
        <v>44</v>
      </c>
      <c r="K116" s="62"/>
      <c r="L116" s="63"/>
      <c r="M116" s="62"/>
      <c r="N116" s="62"/>
      <c r="O116" s="62"/>
      <c r="P116" s="62"/>
      <c r="Q116" s="62" t="s">
        <v>44</v>
      </c>
    </row>
    <row r="117" ht="12.75" customHeight="1">
      <c r="A117" s="89" t="s">
        <v>301</v>
      </c>
      <c r="B117" s="90"/>
      <c r="C117" s="91">
        <v>3.0</v>
      </c>
      <c r="D117" s="92" t="s">
        <v>302</v>
      </c>
      <c r="E117" s="60" t="s">
        <v>311</v>
      </c>
      <c r="F117" s="61" t="s">
        <v>312</v>
      </c>
      <c r="G117" s="62" t="s">
        <v>44</v>
      </c>
      <c r="H117" s="62"/>
      <c r="I117" s="62"/>
      <c r="J117" s="62" t="s">
        <v>44</v>
      </c>
      <c r="K117" s="62"/>
      <c r="L117" s="62"/>
      <c r="M117" s="98"/>
      <c r="N117" s="62"/>
      <c r="O117" s="62"/>
      <c r="P117" s="62"/>
      <c r="Q117" s="62" t="s">
        <v>44</v>
      </c>
    </row>
    <row r="118" ht="12.75" customHeight="1">
      <c r="A118" s="89" t="s">
        <v>301</v>
      </c>
      <c r="B118" s="90"/>
      <c r="C118" s="91">
        <v>1.0</v>
      </c>
      <c r="D118" s="92" t="s">
        <v>302</v>
      </c>
      <c r="E118" s="93" t="s">
        <v>313</v>
      </c>
      <c r="F118" s="94" t="s">
        <v>314</v>
      </c>
      <c r="G118" s="95" t="s">
        <v>44</v>
      </c>
      <c r="H118" s="95"/>
      <c r="I118" s="95"/>
      <c r="J118" s="95" t="s">
        <v>44</v>
      </c>
      <c r="K118" s="95"/>
      <c r="L118" s="95"/>
      <c r="M118" s="98"/>
      <c r="N118" s="95"/>
      <c r="O118" s="95"/>
      <c r="P118" s="95"/>
      <c r="Q118" s="95" t="s">
        <v>44</v>
      </c>
    </row>
    <row r="119" ht="12.75" customHeight="1">
      <c r="A119" s="89" t="s">
        <v>301</v>
      </c>
      <c r="B119" s="90"/>
      <c r="C119" s="91">
        <v>2.0</v>
      </c>
      <c r="D119" s="92" t="s">
        <v>302</v>
      </c>
      <c r="E119" s="93" t="s">
        <v>315</v>
      </c>
      <c r="F119" s="94" t="s">
        <v>316</v>
      </c>
      <c r="G119" s="95" t="s">
        <v>44</v>
      </c>
      <c r="H119" s="95"/>
      <c r="I119" s="95"/>
      <c r="J119" s="95" t="s">
        <v>44</v>
      </c>
      <c r="K119" s="95"/>
      <c r="L119" s="63"/>
      <c r="M119" s="95"/>
      <c r="N119" s="95"/>
      <c r="O119" s="95"/>
      <c r="P119" s="95"/>
      <c r="Q119" s="95" t="s">
        <v>44</v>
      </c>
    </row>
    <row r="120" ht="12.75" customHeight="1">
      <c r="A120" s="89" t="s">
        <v>317</v>
      </c>
      <c r="B120" s="90"/>
      <c r="C120" s="91">
        <v>1.0</v>
      </c>
      <c r="D120" s="92" t="s">
        <v>318</v>
      </c>
      <c r="E120" s="99" t="s">
        <v>319</v>
      </c>
      <c r="F120" s="61" t="s">
        <v>320</v>
      </c>
      <c r="G120" s="100"/>
      <c r="H120" s="100"/>
      <c r="I120" s="100" t="s">
        <v>44</v>
      </c>
      <c r="J120" s="100" t="s">
        <v>44</v>
      </c>
      <c r="K120" s="100" t="s">
        <v>44</v>
      </c>
      <c r="L120" s="63" t="s">
        <v>44</v>
      </c>
      <c r="M120" s="100"/>
      <c r="N120" s="100"/>
      <c r="O120" s="100"/>
      <c r="P120" s="100"/>
      <c r="Q120" s="100" t="s">
        <v>44</v>
      </c>
    </row>
    <row r="121" ht="12.75" customHeight="1">
      <c r="A121" s="89" t="s">
        <v>317</v>
      </c>
      <c r="B121" s="90"/>
      <c r="C121" s="91">
        <v>1.0</v>
      </c>
      <c r="D121" s="92" t="s">
        <v>318</v>
      </c>
      <c r="E121" s="99" t="s">
        <v>321</v>
      </c>
      <c r="F121" s="61" t="s">
        <v>322</v>
      </c>
      <c r="G121" s="100"/>
      <c r="H121" s="100"/>
      <c r="I121" s="100" t="s">
        <v>44</v>
      </c>
      <c r="J121" s="100" t="s">
        <v>44</v>
      </c>
      <c r="K121" s="100" t="s">
        <v>44</v>
      </c>
      <c r="L121" s="63" t="s">
        <v>44</v>
      </c>
      <c r="M121" s="100"/>
      <c r="N121" s="100"/>
      <c r="O121" s="100"/>
      <c r="P121" s="100"/>
      <c r="Q121" s="100" t="s">
        <v>44</v>
      </c>
    </row>
    <row r="122" ht="12.75" customHeight="1">
      <c r="A122" s="89" t="s">
        <v>317</v>
      </c>
      <c r="B122" s="90"/>
      <c r="C122" s="91">
        <v>1.0</v>
      </c>
      <c r="D122" s="92" t="s">
        <v>318</v>
      </c>
      <c r="E122" s="60" t="s">
        <v>323</v>
      </c>
      <c r="F122" s="61" t="s">
        <v>324</v>
      </c>
      <c r="G122" s="62"/>
      <c r="H122" s="62"/>
      <c r="I122" s="62" t="s">
        <v>44</v>
      </c>
      <c r="J122" s="62"/>
      <c r="K122" s="62" t="s">
        <v>44</v>
      </c>
      <c r="L122" s="63" t="s">
        <v>44</v>
      </c>
      <c r="M122" s="62"/>
      <c r="N122" s="62"/>
      <c r="O122" s="62"/>
      <c r="P122" s="62"/>
      <c r="Q122" s="62" t="s">
        <v>44</v>
      </c>
    </row>
    <row r="123" ht="12.75" customHeight="1">
      <c r="A123" s="89" t="s">
        <v>317</v>
      </c>
      <c r="B123" s="90"/>
      <c r="C123" s="91">
        <v>2.0</v>
      </c>
      <c r="D123" s="92" t="s">
        <v>318</v>
      </c>
      <c r="E123" s="99" t="s">
        <v>325</v>
      </c>
      <c r="F123" s="101" t="s">
        <v>326</v>
      </c>
      <c r="G123" s="100"/>
      <c r="H123" s="100"/>
      <c r="I123" s="100" t="s">
        <v>44</v>
      </c>
      <c r="J123" s="100"/>
      <c r="K123" s="100" t="s">
        <v>44</v>
      </c>
      <c r="L123" s="102" t="s">
        <v>44</v>
      </c>
      <c r="M123" s="100"/>
      <c r="N123" s="100"/>
      <c r="O123" s="100"/>
      <c r="P123" s="100"/>
      <c r="Q123" s="100" t="s">
        <v>44</v>
      </c>
    </row>
    <row r="124" ht="12.75" customHeight="1">
      <c r="A124" s="89" t="s">
        <v>317</v>
      </c>
      <c r="B124" s="90"/>
      <c r="C124" s="91">
        <v>1.0</v>
      </c>
      <c r="D124" s="92" t="s">
        <v>318</v>
      </c>
      <c r="E124" s="60" t="s">
        <v>327</v>
      </c>
      <c r="F124" s="61" t="s">
        <v>328</v>
      </c>
      <c r="G124" s="62"/>
      <c r="H124" s="62"/>
      <c r="I124" s="62" t="s">
        <v>44</v>
      </c>
      <c r="J124" s="62"/>
      <c r="K124" s="62" t="s">
        <v>44</v>
      </c>
      <c r="L124" s="63" t="s">
        <v>44</v>
      </c>
      <c r="M124" s="62"/>
      <c r="N124" s="62"/>
      <c r="O124" s="62"/>
      <c r="P124" s="62"/>
      <c r="Q124" s="62" t="s">
        <v>44</v>
      </c>
    </row>
    <row r="125" ht="12.75" customHeight="1">
      <c r="A125" s="89" t="s">
        <v>329</v>
      </c>
      <c r="B125" s="103"/>
      <c r="C125" s="91">
        <v>1.0</v>
      </c>
      <c r="D125" s="92" t="s">
        <v>330</v>
      </c>
      <c r="E125" s="60" t="s">
        <v>331</v>
      </c>
      <c r="F125" s="61" t="s">
        <v>332</v>
      </c>
      <c r="G125" s="62"/>
      <c r="H125" s="62"/>
      <c r="I125" s="62"/>
      <c r="J125" s="62"/>
      <c r="K125" s="62" t="s">
        <v>44</v>
      </c>
      <c r="L125" s="63" t="s">
        <v>44</v>
      </c>
      <c r="M125" s="62"/>
      <c r="N125" s="62"/>
      <c r="O125" s="62" t="s">
        <v>44</v>
      </c>
      <c r="P125" s="62" t="s">
        <v>333</v>
      </c>
      <c r="Q125" s="62" t="s">
        <v>44</v>
      </c>
    </row>
    <row r="126" ht="12.75" customHeight="1">
      <c r="A126" s="89" t="s">
        <v>329</v>
      </c>
      <c r="B126" s="90"/>
      <c r="C126" s="91">
        <v>1.0</v>
      </c>
      <c r="D126" s="92" t="s">
        <v>330</v>
      </c>
      <c r="E126" s="60" t="s">
        <v>334</v>
      </c>
      <c r="F126" s="61" t="s">
        <v>335</v>
      </c>
      <c r="G126" s="62"/>
      <c r="H126" s="62"/>
      <c r="I126" s="62"/>
      <c r="J126" s="62"/>
      <c r="K126" s="62"/>
      <c r="L126" s="62" t="s">
        <v>44</v>
      </c>
      <c r="M126" s="98"/>
      <c r="N126" s="62"/>
      <c r="O126" s="62" t="s">
        <v>44</v>
      </c>
      <c r="P126" s="62" t="s">
        <v>44</v>
      </c>
      <c r="Q126" s="62" t="s">
        <v>44</v>
      </c>
    </row>
    <row r="127" ht="12.75" customHeight="1">
      <c r="A127" s="89" t="s">
        <v>329</v>
      </c>
      <c r="B127" s="90"/>
      <c r="C127" s="91">
        <v>1.0</v>
      </c>
      <c r="D127" s="92" t="s">
        <v>330</v>
      </c>
      <c r="E127" s="60" t="s">
        <v>336</v>
      </c>
      <c r="F127" s="61" t="s">
        <v>337</v>
      </c>
      <c r="G127" s="62"/>
      <c r="H127" s="62"/>
      <c r="I127" s="62"/>
      <c r="J127" s="62"/>
      <c r="K127" s="62" t="s">
        <v>44</v>
      </c>
      <c r="L127" s="63" t="s">
        <v>44</v>
      </c>
      <c r="M127" s="62"/>
      <c r="N127" s="62"/>
      <c r="O127" s="62" t="s">
        <v>44</v>
      </c>
      <c r="P127" s="62" t="s">
        <v>44</v>
      </c>
      <c r="Q127" s="62" t="s">
        <v>44</v>
      </c>
    </row>
    <row r="128" ht="12.75" customHeight="1">
      <c r="A128" s="89" t="s">
        <v>329</v>
      </c>
      <c r="B128" s="90"/>
      <c r="C128" s="91">
        <v>2.0</v>
      </c>
      <c r="D128" s="92" t="s">
        <v>330</v>
      </c>
      <c r="E128" s="60" t="s">
        <v>338</v>
      </c>
      <c r="F128" s="61" t="s">
        <v>339</v>
      </c>
      <c r="G128" s="62"/>
      <c r="H128" s="62"/>
      <c r="I128" s="62"/>
      <c r="J128" s="62"/>
      <c r="K128" s="62" t="s">
        <v>44</v>
      </c>
      <c r="L128" s="63" t="s">
        <v>44</v>
      </c>
      <c r="M128" s="62"/>
      <c r="N128" s="62"/>
      <c r="O128" s="62" t="s">
        <v>44</v>
      </c>
      <c r="P128" s="62" t="s">
        <v>44</v>
      </c>
      <c r="Q128" s="62" t="s">
        <v>44</v>
      </c>
    </row>
    <row r="129" ht="12.75" customHeight="1">
      <c r="A129" s="89" t="s">
        <v>329</v>
      </c>
      <c r="B129" s="90"/>
      <c r="C129" s="91">
        <v>3.0</v>
      </c>
      <c r="D129" s="92" t="s">
        <v>330</v>
      </c>
      <c r="E129" s="60" t="s">
        <v>340</v>
      </c>
      <c r="F129" s="61" t="s">
        <v>341</v>
      </c>
      <c r="G129" s="62"/>
      <c r="H129" s="62"/>
      <c r="I129" s="62"/>
      <c r="J129" s="62"/>
      <c r="K129" s="62" t="s">
        <v>44</v>
      </c>
      <c r="L129" s="62" t="s">
        <v>44</v>
      </c>
      <c r="M129" s="98"/>
      <c r="N129" s="62"/>
      <c r="O129" s="62" t="s">
        <v>44</v>
      </c>
      <c r="P129" s="62" t="s">
        <v>44</v>
      </c>
      <c r="Q129" s="62" t="s">
        <v>44</v>
      </c>
    </row>
    <row r="130" ht="12.75" customHeight="1">
      <c r="A130" s="89" t="s">
        <v>329</v>
      </c>
      <c r="B130" s="90"/>
      <c r="C130" s="91">
        <v>1.0</v>
      </c>
      <c r="D130" s="92" t="s">
        <v>330</v>
      </c>
      <c r="E130" s="60" t="s">
        <v>342</v>
      </c>
      <c r="F130" s="61" t="s">
        <v>343</v>
      </c>
      <c r="G130" s="62"/>
      <c r="H130" s="62"/>
      <c r="I130" s="62"/>
      <c r="J130" s="62"/>
      <c r="K130" s="62" t="s">
        <v>44</v>
      </c>
      <c r="L130" s="63" t="s">
        <v>44</v>
      </c>
      <c r="M130" s="62"/>
      <c r="N130" s="62"/>
      <c r="O130" s="62" t="s">
        <v>44</v>
      </c>
      <c r="P130" s="62"/>
      <c r="Q130" s="62" t="s">
        <v>44</v>
      </c>
    </row>
    <row r="131" ht="12.75" customHeight="1">
      <c r="A131" s="89" t="s">
        <v>329</v>
      </c>
      <c r="B131" s="90"/>
      <c r="C131" s="91">
        <v>1.0</v>
      </c>
      <c r="D131" s="92" t="s">
        <v>330</v>
      </c>
      <c r="E131" s="99" t="s">
        <v>344</v>
      </c>
      <c r="F131" s="101" t="s">
        <v>345</v>
      </c>
      <c r="G131" s="100" t="s">
        <v>44</v>
      </c>
      <c r="H131" s="100"/>
      <c r="I131" s="100"/>
      <c r="J131" s="100"/>
      <c r="K131" s="100"/>
      <c r="L131" s="63" t="s">
        <v>44</v>
      </c>
      <c r="M131" s="104"/>
      <c r="N131" s="100"/>
      <c r="O131" s="100" t="s">
        <v>44</v>
      </c>
      <c r="P131" s="100"/>
      <c r="Q131" s="100" t="s">
        <v>44</v>
      </c>
    </row>
    <row r="132" ht="12.75" customHeight="1">
      <c r="A132" s="89" t="s">
        <v>329</v>
      </c>
      <c r="B132" s="90"/>
      <c r="C132" s="91">
        <v>2.0</v>
      </c>
      <c r="D132" s="92" t="s">
        <v>330</v>
      </c>
      <c r="E132" s="60" t="s">
        <v>346</v>
      </c>
      <c r="F132" s="61" t="s">
        <v>347</v>
      </c>
      <c r="G132" s="62" t="s">
        <v>44</v>
      </c>
      <c r="H132" s="62" t="s">
        <v>44</v>
      </c>
      <c r="I132" s="62"/>
      <c r="J132" s="62"/>
      <c r="K132" s="62" t="s">
        <v>44</v>
      </c>
      <c r="L132" s="63" t="s">
        <v>44</v>
      </c>
      <c r="M132" s="62"/>
      <c r="N132" s="62"/>
      <c r="O132" s="62"/>
      <c r="P132" s="62"/>
      <c r="Q132" s="62" t="s">
        <v>44</v>
      </c>
    </row>
    <row r="133" ht="12.75" customHeight="1">
      <c r="A133" s="89" t="s">
        <v>329</v>
      </c>
      <c r="B133" s="90"/>
      <c r="C133" s="91">
        <v>1.0</v>
      </c>
      <c r="D133" s="92" t="s">
        <v>330</v>
      </c>
      <c r="E133" s="60" t="s">
        <v>348</v>
      </c>
      <c r="F133" s="61" t="s">
        <v>349</v>
      </c>
      <c r="G133" s="62" t="s">
        <v>44</v>
      </c>
      <c r="H133" s="62"/>
      <c r="I133" s="62"/>
      <c r="J133" s="62"/>
      <c r="K133" s="62"/>
      <c r="L133" s="63" t="s">
        <v>44</v>
      </c>
      <c r="M133" s="62"/>
      <c r="N133" s="62"/>
      <c r="O133" s="62"/>
      <c r="P133" s="62"/>
      <c r="Q133" s="62" t="s">
        <v>44</v>
      </c>
    </row>
    <row r="134" ht="12.75" customHeight="1">
      <c r="A134" s="89" t="s">
        <v>350</v>
      </c>
      <c r="B134" s="103"/>
      <c r="C134" s="91">
        <v>1.0</v>
      </c>
      <c r="D134" s="92" t="s">
        <v>351</v>
      </c>
      <c r="E134" s="60" t="s">
        <v>352</v>
      </c>
      <c r="F134" s="61" t="s">
        <v>353</v>
      </c>
      <c r="G134" s="62"/>
      <c r="H134" s="62"/>
      <c r="I134" s="62"/>
      <c r="J134" s="62" t="s">
        <v>44</v>
      </c>
      <c r="K134" s="62"/>
      <c r="L134" s="63"/>
      <c r="M134" s="62"/>
      <c r="N134" s="62"/>
      <c r="O134" s="62"/>
      <c r="P134" s="62"/>
      <c r="Q134" s="62" t="s">
        <v>44</v>
      </c>
    </row>
    <row r="135" ht="12.75" customHeight="1">
      <c r="A135" s="89" t="s">
        <v>350</v>
      </c>
      <c r="B135" s="90"/>
      <c r="C135" s="91">
        <v>1.0</v>
      </c>
      <c r="D135" s="92" t="s">
        <v>351</v>
      </c>
      <c r="E135" s="60" t="s">
        <v>354</v>
      </c>
      <c r="F135" s="61" t="s">
        <v>355</v>
      </c>
      <c r="G135" s="62"/>
      <c r="H135" s="62"/>
      <c r="I135" s="62"/>
      <c r="J135" s="62" t="s">
        <v>44</v>
      </c>
      <c r="K135" s="62"/>
      <c r="L135" s="63"/>
      <c r="M135" s="62"/>
      <c r="N135" s="62"/>
      <c r="O135" s="62"/>
      <c r="P135" s="62"/>
      <c r="Q135" s="62" t="s">
        <v>44</v>
      </c>
    </row>
    <row r="136" ht="12.75" customHeight="1">
      <c r="A136" s="89" t="s">
        <v>350</v>
      </c>
      <c r="B136" s="103" t="s">
        <v>39</v>
      </c>
      <c r="C136" s="91">
        <v>1.0</v>
      </c>
      <c r="D136" s="92" t="s">
        <v>351</v>
      </c>
      <c r="E136" s="60" t="s">
        <v>356</v>
      </c>
      <c r="F136" s="61" t="s">
        <v>357</v>
      </c>
      <c r="G136" s="62"/>
      <c r="H136" s="62"/>
      <c r="I136" s="62"/>
      <c r="J136" s="62" t="s">
        <v>44</v>
      </c>
      <c r="K136" s="62"/>
      <c r="L136" s="63"/>
      <c r="M136" s="62"/>
      <c r="N136" s="62"/>
      <c r="O136" s="62"/>
      <c r="P136" s="62"/>
      <c r="Q136" s="62" t="s">
        <v>44</v>
      </c>
    </row>
    <row r="137" ht="12.75" customHeight="1">
      <c r="A137" s="89" t="s">
        <v>350</v>
      </c>
      <c r="B137" s="90"/>
      <c r="C137" s="91">
        <v>1.0</v>
      </c>
      <c r="D137" s="92" t="s">
        <v>351</v>
      </c>
      <c r="E137" s="60" t="s">
        <v>358</v>
      </c>
      <c r="F137" s="61" t="s">
        <v>359</v>
      </c>
      <c r="G137" s="62"/>
      <c r="H137" s="62"/>
      <c r="I137" s="62"/>
      <c r="J137" s="62" t="s">
        <v>44</v>
      </c>
      <c r="K137" s="62"/>
      <c r="L137" s="63"/>
      <c r="M137" s="62"/>
      <c r="N137" s="62"/>
      <c r="O137" s="62" t="s">
        <v>44</v>
      </c>
      <c r="P137" s="62"/>
      <c r="Q137" s="62" t="s">
        <v>44</v>
      </c>
    </row>
    <row r="138" ht="12.75" customHeight="1">
      <c r="A138" s="89" t="s">
        <v>350</v>
      </c>
      <c r="B138" s="90"/>
      <c r="C138" s="91">
        <v>2.0</v>
      </c>
      <c r="D138" s="92" t="s">
        <v>351</v>
      </c>
      <c r="E138" s="60" t="s">
        <v>360</v>
      </c>
      <c r="F138" s="61" t="s">
        <v>361</v>
      </c>
      <c r="G138" s="62"/>
      <c r="H138" s="62"/>
      <c r="I138" s="62"/>
      <c r="J138" s="62" t="s">
        <v>44</v>
      </c>
      <c r="K138" s="62"/>
      <c r="L138" s="63"/>
      <c r="M138" s="62"/>
      <c r="N138" s="62"/>
      <c r="O138" s="62" t="s">
        <v>44</v>
      </c>
      <c r="P138" s="62"/>
      <c r="Q138" s="62" t="s">
        <v>44</v>
      </c>
    </row>
    <row r="139" ht="12.75" customHeight="1">
      <c r="A139" s="89" t="s">
        <v>350</v>
      </c>
      <c r="B139" s="90"/>
      <c r="C139" s="91">
        <v>1.0</v>
      </c>
      <c r="D139" s="92" t="s">
        <v>351</v>
      </c>
      <c r="E139" s="60" t="s">
        <v>362</v>
      </c>
      <c r="F139" s="61" t="s">
        <v>363</v>
      </c>
      <c r="G139" s="62"/>
      <c r="H139" s="62"/>
      <c r="I139" s="62"/>
      <c r="J139" s="62" t="s">
        <v>44</v>
      </c>
      <c r="K139" s="62" t="s">
        <v>44</v>
      </c>
      <c r="L139" s="63"/>
      <c r="M139" s="62"/>
      <c r="N139" s="62"/>
      <c r="O139" s="62"/>
      <c r="P139" s="62"/>
      <c r="Q139" s="62"/>
    </row>
    <row r="140" ht="12.75" customHeight="1">
      <c r="A140" s="89" t="s">
        <v>350</v>
      </c>
      <c r="B140" s="90"/>
      <c r="C140" s="91">
        <v>1.0</v>
      </c>
      <c r="D140" s="92" t="s">
        <v>351</v>
      </c>
      <c r="E140" s="60" t="s">
        <v>364</v>
      </c>
      <c r="F140" s="61" t="s">
        <v>365</v>
      </c>
      <c r="G140" s="62" t="s">
        <v>44</v>
      </c>
      <c r="H140" s="62"/>
      <c r="I140" s="62"/>
      <c r="J140" s="62" t="s">
        <v>44</v>
      </c>
      <c r="K140" s="62" t="s">
        <v>44</v>
      </c>
      <c r="L140" s="63"/>
      <c r="M140" s="62"/>
      <c r="N140" s="62"/>
      <c r="O140" s="62"/>
      <c r="P140" s="62"/>
      <c r="Q140" s="62"/>
    </row>
    <row r="141" ht="12.75" customHeight="1">
      <c r="A141" s="89" t="s">
        <v>366</v>
      </c>
      <c r="B141" s="103" t="s">
        <v>39</v>
      </c>
      <c r="C141" s="91">
        <v>1.0</v>
      </c>
      <c r="D141" s="92" t="s">
        <v>367</v>
      </c>
      <c r="E141" s="60" t="s">
        <v>368</v>
      </c>
      <c r="F141" s="61" t="s">
        <v>369</v>
      </c>
      <c r="G141" s="62"/>
      <c r="H141" s="62"/>
      <c r="I141" s="62"/>
      <c r="J141" s="62" t="s">
        <v>44</v>
      </c>
      <c r="K141" s="62" t="s">
        <v>44</v>
      </c>
      <c r="L141" s="63" t="s">
        <v>44</v>
      </c>
      <c r="M141" s="62"/>
      <c r="N141" s="62"/>
      <c r="O141" s="62" t="s">
        <v>44</v>
      </c>
      <c r="P141" s="62"/>
      <c r="Q141" s="62" t="s">
        <v>44</v>
      </c>
    </row>
    <row r="142" ht="12.75" customHeight="1">
      <c r="A142" s="89" t="s">
        <v>366</v>
      </c>
      <c r="B142" s="90"/>
      <c r="C142" s="91">
        <v>2.0</v>
      </c>
      <c r="D142" s="92" t="s">
        <v>367</v>
      </c>
      <c r="E142" s="60" t="s">
        <v>370</v>
      </c>
      <c r="F142" s="61" t="s">
        <v>371</v>
      </c>
      <c r="G142" s="62"/>
      <c r="H142" s="62"/>
      <c r="I142" s="62"/>
      <c r="J142" s="62" t="s">
        <v>44</v>
      </c>
      <c r="K142" s="62" t="s">
        <v>44</v>
      </c>
      <c r="L142" s="63" t="s">
        <v>44</v>
      </c>
      <c r="M142" s="62"/>
      <c r="N142" s="62"/>
      <c r="O142" s="62" t="s">
        <v>44</v>
      </c>
      <c r="P142" s="62"/>
      <c r="Q142" s="62" t="s">
        <v>44</v>
      </c>
    </row>
    <row r="143" ht="12.75" customHeight="1">
      <c r="A143" s="89" t="s">
        <v>366</v>
      </c>
      <c r="B143" s="90"/>
      <c r="C143" s="91">
        <v>3.0</v>
      </c>
      <c r="D143" s="92" t="s">
        <v>367</v>
      </c>
      <c r="E143" s="60" t="s">
        <v>372</v>
      </c>
      <c r="F143" s="61" t="s">
        <v>373</v>
      </c>
      <c r="G143" s="62"/>
      <c r="H143" s="62"/>
      <c r="I143" s="62"/>
      <c r="J143" s="62" t="s">
        <v>44</v>
      </c>
      <c r="K143" s="62" t="s">
        <v>44</v>
      </c>
      <c r="L143" s="63"/>
      <c r="M143" s="62"/>
      <c r="N143" s="62"/>
      <c r="O143" s="62" t="s">
        <v>44</v>
      </c>
      <c r="P143" s="62"/>
      <c r="Q143" s="62" t="s">
        <v>44</v>
      </c>
    </row>
    <row r="144" ht="12.75" customHeight="1">
      <c r="A144" s="89" t="s">
        <v>366</v>
      </c>
      <c r="B144" s="90"/>
      <c r="C144" s="91">
        <v>1.0</v>
      </c>
      <c r="D144" s="92" t="s">
        <v>367</v>
      </c>
      <c r="E144" s="60" t="s">
        <v>374</v>
      </c>
      <c r="F144" s="61" t="s">
        <v>375</v>
      </c>
      <c r="G144" s="62"/>
      <c r="H144" s="62"/>
      <c r="I144" s="62"/>
      <c r="J144" s="62" t="s">
        <v>44</v>
      </c>
      <c r="K144" s="62" t="s">
        <v>44</v>
      </c>
      <c r="L144" s="63"/>
      <c r="M144" s="62"/>
      <c r="N144" s="62"/>
      <c r="O144" s="62" t="s">
        <v>44</v>
      </c>
      <c r="P144" s="62"/>
      <c r="Q144" s="62" t="s">
        <v>44</v>
      </c>
    </row>
    <row r="145" ht="12.75" customHeight="1">
      <c r="A145" s="89" t="s">
        <v>366</v>
      </c>
      <c r="B145" s="90"/>
      <c r="C145" s="91">
        <v>2.0</v>
      </c>
      <c r="D145" s="92" t="s">
        <v>367</v>
      </c>
      <c r="E145" s="60" t="s">
        <v>376</v>
      </c>
      <c r="F145" s="61" t="s">
        <v>377</v>
      </c>
      <c r="G145" s="62" t="s">
        <v>44</v>
      </c>
      <c r="H145" s="62"/>
      <c r="I145" s="62"/>
      <c r="J145" s="62" t="s">
        <v>44</v>
      </c>
      <c r="K145" s="62" t="s">
        <v>44</v>
      </c>
      <c r="L145" s="63"/>
      <c r="M145" s="62"/>
      <c r="N145" s="62"/>
      <c r="O145" s="62" t="s">
        <v>44</v>
      </c>
      <c r="P145" s="62"/>
      <c r="Q145" s="62" t="s">
        <v>44</v>
      </c>
    </row>
    <row r="146" ht="12.75" customHeight="1">
      <c r="A146" s="89" t="s">
        <v>366</v>
      </c>
      <c r="B146" s="90"/>
      <c r="C146" s="91">
        <v>1.0</v>
      </c>
      <c r="D146" s="92" t="s">
        <v>367</v>
      </c>
      <c r="E146" s="60" t="s">
        <v>378</v>
      </c>
      <c r="F146" s="61" t="s">
        <v>379</v>
      </c>
      <c r="G146" s="62" t="s">
        <v>44</v>
      </c>
      <c r="H146" s="62"/>
      <c r="I146" s="62"/>
      <c r="J146" s="62" t="s">
        <v>44</v>
      </c>
      <c r="K146" s="62" t="s">
        <v>44</v>
      </c>
      <c r="L146" s="63"/>
      <c r="M146" s="62"/>
      <c r="N146" s="62"/>
      <c r="O146" s="62"/>
      <c r="P146" s="62"/>
      <c r="Q146" s="62" t="s">
        <v>44</v>
      </c>
    </row>
    <row r="147" ht="12.75" customHeight="1">
      <c r="A147" s="89" t="s">
        <v>366</v>
      </c>
      <c r="B147" s="90"/>
      <c r="C147" s="91">
        <v>1.0</v>
      </c>
      <c r="D147" s="92" t="s">
        <v>367</v>
      </c>
      <c r="E147" s="60" t="s">
        <v>380</v>
      </c>
      <c r="F147" s="61" t="s">
        <v>381</v>
      </c>
      <c r="G147" s="62" t="s">
        <v>44</v>
      </c>
      <c r="H147" s="62"/>
      <c r="I147" s="62"/>
      <c r="J147" s="62" t="s">
        <v>44</v>
      </c>
      <c r="K147" s="62" t="s">
        <v>44</v>
      </c>
      <c r="L147" s="63"/>
      <c r="M147" s="62"/>
      <c r="N147" s="62"/>
      <c r="O147" s="62"/>
      <c r="P147" s="62"/>
      <c r="Q147" s="62" t="s">
        <v>44</v>
      </c>
    </row>
    <row r="148" ht="12.75" customHeight="1">
      <c r="A148" s="89" t="s">
        <v>382</v>
      </c>
      <c r="B148" s="90" t="s">
        <v>39</v>
      </c>
      <c r="C148" s="91">
        <v>1.0</v>
      </c>
      <c r="D148" s="92" t="s">
        <v>383</v>
      </c>
      <c r="E148" s="60" t="s">
        <v>384</v>
      </c>
      <c r="F148" s="61" t="s">
        <v>385</v>
      </c>
      <c r="G148" s="62" t="s">
        <v>44</v>
      </c>
      <c r="H148" s="62"/>
      <c r="I148" s="62"/>
      <c r="J148" s="62" t="s">
        <v>44</v>
      </c>
      <c r="K148" s="62"/>
      <c r="L148" s="63"/>
      <c r="M148" s="62"/>
      <c r="N148" s="62"/>
      <c r="O148" s="62"/>
      <c r="P148" s="62" t="s">
        <v>44</v>
      </c>
      <c r="Q148" s="62" t="s">
        <v>44</v>
      </c>
    </row>
    <row r="149" ht="12.75" customHeight="1">
      <c r="A149" s="89" t="s">
        <v>382</v>
      </c>
      <c r="B149" s="90"/>
      <c r="C149" s="91">
        <v>1.0</v>
      </c>
      <c r="D149" s="92" t="s">
        <v>383</v>
      </c>
      <c r="E149" s="60" t="s">
        <v>386</v>
      </c>
      <c r="F149" s="61" t="s">
        <v>387</v>
      </c>
      <c r="G149" s="62"/>
      <c r="H149" s="62"/>
      <c r="I149" s="62"/>
      <c r="J149" s="62" t="s">
        <v>44</v>
      </c>
      <c r="K149" s="62" t="s">
        <v>44</v>
      </c>
      <c r="L149" s="63"/>
      <c r="M149" s="62"/>
      <c r="N149" s="62"/>
      <c r="O149" s="62"/>
      <c r="P149" s="62"/>
      <c r="Q149" s="62"/>
    </row>
    <row r="150" ht="12.75" customHeight="1">
      <c r="A150" s="105" t="s">
        <v>382</v>
      </c>
      <c r="B150" s="106" t="s">
        <v>39</v>
      </c>
      <c r="C150" s="91">
        <v>1.0</v>
      </c>
      <c r="D150" s="107" t="s">
        <v>383</v>
      </c>
      <c r="E150" s="60" t="s">
        <v>388</v>
      </c>
      <c r="F150" s="61" t="s">
        <v>389</v>
      </c>
      <c r="G150" s="79" t="s">
        <v>44</v>
      </c>
      <c r="H150" s="79"/>
      <c r="I150" s="79"/>
      <c r="J150" s="79" t="s">
        <v>44</v>
      </c>
      <c r="K150" s="79" t="s">
        <v>44</v>
      </c>
      <c r="L150" s="80"/>
      <c r="M150" s="79"/>
      <c r="N150" s="79"/>
      <c r="O150" s="79"/>
      <c r="P150" s="79"/>
      <c r="Q150" s="79" t="s">
        <v>44</v>
      </c>
    </row>
    <row r="151" ht="12.75" customHeight="1">
      <c r="A151" s="89" t="s">
        <v>382</v>
      </c>
      <c r="B151" s="108"/>
      <c r="C151" s="91">
        <v>1.0</v>
      </c>
      <c r="D151" s="92" t="s">
        <v>383</v>
      </c>
      <c r="E151" s="60" t="s">
        <v>390</v>
      </c>
      <c r="F151" s="73" t="s">
        <v>391</v>
      </c>
      <c r="G151" s="62" t="s">
        <v>44</v>
      </c>
      <c r="H151" s="62"/>
      <c r="I151" s="62"/>
      <c r="J151" s="62" t="s">
        <v>44</v>
      </c>
      <c r="K151" s="62" t="s">
        <v>44</v>
      </c>
      <c r="L151" s="63"/>
      <c r="M151" s="62"/>
      <c r="N151" s="62"/>
      <c r="O151" s="62"/>
      <c r="P151" s="62"/>
      <c r="Q151" s="62" t="s">
        <v>44</v>
      </c>
    </row>
    <row r="152" ht="12.75" customHeight="1">
      <c r="A152" s="89" t="s">
        <v>382</v>
      </c>
      <c r="B152" s="90"/>
      <c r="C152" s="91">
        <v>2.0</v>
      </c>
      <c r="D152" s="92" t="s">
        <v>383</v>
      </c>
      <c r="E152" s="60" t="s">
        <v>392</v>
      </c>
      <c r="F152" s="73" t="s">
        <v>393</v>
      </c>
      <c r="G152" s="62" t="s">
        <v>44</v>
      </c>
      <c r="H152" s="62"/>
      <c r="I152" s="62"/>
      <c r="J152" s="62" t="s">
        <v>44</v>
      </c>
      <c r="K152" s="62" t="s">
        <v>44</v>
      </c>
      <c r="L152" s="63"/>
      <c r="M152" s="62"/>
      <c r="N152" s="62"/>
      <c r="O152" s="62"/>
      <c r="P152" s="62"/>
      <c r="Q152" s="62" t="s">
        <v>44</v>
      </c>
    </row>
    <row r="153" ht="12.75" customHeight="1">
      <c r="A153" s="89" t="s">
        <v>382</v>
      </c>
      <c r="B153" s="90"/>
      <c r="C153" s="91">
        <v>3.0</v>
      </c>
      <c r="D153" s="92" t="s">
        <v>383</v>
      </c>
      <c r="E153" s="60" t="s">
        <v>394</v>
      </c>
      <c r="F153" s="73" t="s">
        <v>395</v>
      </c>
      <c r="G153" s="62" t="s">
        <v>44</v>
      </c>
      <c r="H153" s="62"/>
      <c r="I153" s="62"/>
      <c r="J153" s="62" t="s">
        <v>44</v>
      </c>
      <c r="K153" s="62" t="s">
        <v>44</v>
      </c>
      <c r="L153" s="63"/>
      <c r="M153" s="62"/>
      <c r="N153" s="62"/>
      <c r="O153" s="62"/>
      <c r="P153" s="62"/>
      <c r="Q153" s="62" t="s">
        <v>44</v>
      </c>
    </row>
    <row r="154" ht="12.75" customHeight="1">
      <c r="A154" s="89" t="s">
        <v>382</v>
      </c>
      <c r="B154" s="90"/>
      <c r="C154" s="91">
        <v>1.0</v>
      </c>
      <c r="D154" s="92" t="s">
        <v>383</v>
      </c>
      <c r="E154" s="60" t="s">
        <v>396</v>
      </c>
      <c r="F154" s="73" t="s">
        <v>397</v>
      </c>
      <c r="G154" s="62" t="s">
        <v>44</v>
      </c>
      <c r="H154" s="62"/>
      <c r="I154" s="62"/>
      <c r="J154" s="62"/>
      <c r="K154" s="62"/>
      <c r="L154" s="63"/>
      <c r="M154" s="62"/>
      <c r="N154" s="62"/>
      <c r="O154" s="62"/>
      <c r="P154" s="62"/>
      <c r="Q154" s="62"/>
    </row>
    <row r="155" ht="12.75" customHeight="1">
      <c r="A155" s="89" t="s">
        <v>382</v>
      </c>
      <c r="B155" s="90"/>
      <c r="C155" s="91">
        <v>1.0</v>
      </c>
      <c r="D155" s="92" t="s">
        <v>383</v>
      </c>
      <c r="E155" s="60" t="s">
        <v>398</v>
      </c>
      <c r="F155" s="73" t="s">
        <v>399</v>
      </c>
      <c r="G155" s="62"/>
      <c r="H155" s="62" t="s">
        <v>44</v>
      </c>
      <c r="I155" s="62"/>
      <c r="J155" s="62" t="s">
        <v>44</v>
      </c>
      <c r="K155" s="62" t="s">
        <v>44</v>
      </c>
      <c r="L155" s="63"/>
      <c r="M155" s="62"/>
      <c r="N155" s="62"/>
      <c r="O155" s="62"/>
      <c r="P155" s="62" t="s">
        <v>44</v>
      </c>
      <c r="Q155" s="62" t="s">
        <v>44</v>
      </c>
    </row>
    <row r="156" ht="12.75" customHeight="1">
      <c r="A156" s="89" t="s">
        <v>400</v>
      </c>
      <c r="B156" s="90" t="s">
        <v>39</v>
      </c>
      <c r="C156" s="91">
        <v>1.0</v>
      </c>
      <c r="D156" s="92" t="s">
        <v>401</v>
      </c>
      <c r="E156" s="60" t="s">
        <v>402</v>
      </c>
      <c r="F156" s="61" t="s">
        <v>403</v>
      </c>
      <c r="G156" s="62" t="s">
        <v>44</v>
      </c>
      <c r="H156" s="62"/>
      <c r="I156" s="62"/>
      <c r="J156" s="62" t="s">
        <v>44</v>
      </c>
      <c r="K156" s="62"/>
      <c r="L156" s="63"/>
      <c r="M156" s="62"/>
      <c r="N156" s="62"/>
      <c r="O156" s="62"/>
      <c r="P156" s="62" t="s">
        <v>44</v>
      </c>
      <c r="Q156" s="62"/>
    </row>
    <row r="157" ht="12.75" customHeight="1">
      <c r="A157" s="89" t="s">
        <v>400</v>
      </c>
      <c r="B157" s="90" t="s">
        <v>39</v>
      </c>
      <c r="C157" s="91">
        <v>1.0</v>
      </c>
      <c r="D157" s="92" t="s">
        <v>401</v>
      </c>
      <c r="E157" s="60" t="s">
        <v>404</v>
      </c>
      <c r="F157" s="61" t="s">
        <v>405</v>
      </c>
      <c r="G157" s="62" t="s">
        <v>44</v>
      </c>
      <c r="H157" s="62" t="s">
        <v>44</v>
      </c>
      <c r="I157" s="62"/>
      <c r="J157" s="62"/>
      <c r="K157" s="62"/>
      <c r="L157" s="63"/>
      <c r="M157" s="62"/>
      <c r="N157" s="62"/>
      <c r="O157" s="62"/>
      <c r="P157" s="62"/>
      <c r="Q157" s="62" t="s">
        <v>44</v>
      </c>
    </row>
    <row r="158" ht="12.75" customHeight="1">
      <c r="A158" s="89" t="s">
        <v>400</v>
      </c>
      <c r="B158" s="90"/>
      <c r="C158" s="91">
        <v>1.0</v>
      </c>
      <c r="D158" s="92" t="s">
        <v>401</v>
      </c>
      <c r="E158" s="60" t="s">
        <v>406</v>
      </c>
      <c r="F158" s="61" t="s">
        <v>407</v>
      </c>
      <c r="G158" s="62" t="s">
        <v>44</v>
      </c>
      <c r="H158" s="62" t="s">
        <v>44</v>
      </c>
      <c r="I158" s="62"/>
      <c r="J158" s="62"/>
      <c r="K158" s="62"/>
      <c r="L158" s="63"/>
      <c r="M158" s="62"/>
      <c r="N158" s="62"/>
      <c r="O158" s="62"/>
      <c r="P158" s="62"/>
      <c r="Q158" s="62" t="s">
        <v>44</v>
      </c>
    </row>
    <row r="159" ht="12.75" customHeight="1">
      <c r="A159" s="89" t="s">
        <v>400</v>
      </c>
      <c r="B159" s="90"/>
      <c r="C159" s="91">
        <v>1.0</v>
      </c>
      <c r="D159" s="92" t="s">
        <v>401</v>
      </c>
      <c r="E159" s="60" t="s">
        <v>408</v>
      </c>
      <c r="F159" s="61" t="s">
        <v>409</v>
      </c>
      <c r="G159" s="62" t="s">
        <v>44</v>
      </c>
      <c r="H159" s="62" t="s">
        <v>44</v>
      </c>
      <c r="I159" s="62"/>
      <c r="J159" s="62"/>
      <c r="K159" s="62"/>
      <c r="L159" s="63"/>
      <c r="M159" s="62"/>
      <c r="N159" s="62"/>
      <c r="O159" s="62"/>
      <c r="P159" s="62"/>
      <c r="Q159" s="62" t="s">
        <v>44</v>
      </c>
    </row>
    <row r="160" ht="12.75" customHeight="1">
      <c r="A160" s="89" t="s">
        <v>400</v>
      </c>
      <c r="B160" s="90"/>
      <c r="C160" s="91">
        <v>2.0</v>
      </c>
      <c r="D160" s="92" t="s">
        <v>401</v>
      </c>
      <c r="E160" s="60" t="s">
        <v>410</v>
      </c>
      <c r="F160" s="61" t="s">
        <v>411</v>
      </c>
      <c r="G160" s="62" t="s">
        <v>44</v>
      </c>
      <c r="H160" s="62" t="s">
        <v>44</v>
      </c>
      <c r="I160" s="62"/>
      <c r="J160" s="62"/>
      <c r="K160" s="62"/>
      <c r="L160" s="63"/>
      <c r="M160" s="62"/>
      <c r="N160" s="62"/>
      <c r="O160" s="62"/>
      <c r="P160" s="62"/>
      <c r="Q160" s="62" t="s">
        <v>44</v>
      </c>
    </row>
    <row r="161" ht="12.75" customHeight="1">
      <c r="A161" s="89" t="s">
        <v>400</v>
      </c>
      <c r="B161" s="90"/>
      <c r="C161" s="91">
        <v>1.0</v>
      </c>
      <c r="D161" s="92" t="s">
        <v>401</v>
      </c>
      <c r="E161" s="60" t="s">
        <v>412</v>
      </c>
      <c r="F161" s="61" t="s">
        <v>413</v>
      </c>
      <c r="G161" s="62" t="s">
        <v>44</v>
      </c>
      <c r="H161" s="62" t="s">
        <v>44</v>
      </c>
      <c r="I161" s="62"/>
      <c r="J161" s="62" t="s">
        <v>44</v>
      </c>
      <c r="K161" s="62"/>
      <c r="L161" s="63"/>
      <c r="M161" s="62"/>
      <c r="N161" s="62"/>
      <c r="O161" s="62"/>
      <c r="P161" s="62"/>
      <c r="Q161" s="62" t="s">
        <v>44</v>
      </c>
    </row>
    <row r="162" ht="12.75" customHeight="1">
      <c r="A162" s="89" t="s">
        <v>400</v>
      </c>
      <c r="B162" s="90"/>
      <c r="C162" s="91">
        <v>1.0</v>
      </c>
      <c r="D162" s="92" t="s">
        <v>401</v>
      </c>
      <c r="E162" s="60" t="s">
        <v>414</v>
      </c>
      <c r="F162" s="61" t="s">
        <v>415</v>
      </c>
      <c r="G162" s="62"/>
      <c r="H162" s="62" t="s">
        <v>44</v>
      </c>
      <c r="I162" s="62"/>
      <c r="J162" s="62" t="s">
        <v>44</v>
      </c>
      <c r="K162" s="62" t="s">
        <v>44</v>
      </c>
      <c r="L162" s="63" t="s">
        <v>44</v>
      </c>
      <c r="M162" s="62"/>
      <c r="N162" s="62"/>
      <c r="O162" s="62"/>
      <c r="P162" s="62"/>
      <c r="Q162" s="62" t="s">
        <v>44</v>
      </c>
    </row>
    <row r="163" ht="12.75" customHeight="1">
      <c r="A163" s="89" t="s">
        <v>416</v>
      </c>
      <c r="B163" s="90" t="s">
        <v>39</v>
      </c>
      <c r="C163" s="91">
        <v>1.0</v>
      </c>
      <c r="D163" s="92" t="s">
        <v>417</v>
      </c>
      <c r="E163" s="60" t="s">
        <v>418</v>
      </c>
      <c r="F163" s="61" t="s">
        <v>419</v>
      </c>
      <c r="G163" s="62"/>
      <c r="H163" s="62"/>
      <c r="I163" s="62"/>
      <c r="J163" s="62" t="s">
        <v>44</v>
      </c>
      <c r="K163" s="62"/>
      <c r="L163" s="63"/>
      <c r="M163" s="62"/>
      <c r="N163" s="62"/>
      <c r="O163" s="62"/>
      <c r="P163" s="62" t="s">
        <v>44</v>
      </c>
      <c r="Q163" s="62"/>
    </row>
    <row r="164" ht="12.75" customHeight="1">
      <c r="A164" s="89" t="s">
        <v>416</v>
      </c>
      <c r="B164" s="90"/>
      <c r="C164" s="91">
        <v>2.0</v>
      </c>
      <c r="D164" s="92" t="s">
        <v>417</v>
      </c>
      <c r="E164" s="60" t="s">
        <v>420</v>
      </c>
      <c r="F164" s="61" t="s">
        <v>421</v>
      </c>
      <c r="G164" s="62"/>
      <c r="H164" s="62"/>
      <c r="I164" s="62"/>
      <c r="J164" s="62" t="s">
        <v>44</v>
      </c>
      <c r="K164" s="62"/>
      <c r="L164" s="63"/>
      <c r="M164" s="62"/>
      <c r="N164" s="62"/>
      <c r="O164" s="62"/>
      <c r="P164" s="62" t="s">
        <v>44</v>
      </c>
      <c r="Q164" s="62"/>
    </row>
    <row r="165" ht="12.75" customHeight="1">
      <c r="A165" s="89" t="s">
        <v>416</v>
      </c>
      <c r="B165" s="90" t="s">
        <v>39</v>
      </c>
      <c r="C165" s="91">
        <v>1.0</v>
      </c>
      <c r="D165" s="92" t="s">
        <v>417</v>
      </c>
      <c r="E165" s="60" t="s">
        <v>422</v>
      </c>
      <c r="F165" s="61" t="s">
        <v>423</v>
      </c>
      <c r="G165" s="62"/>
      <c r="H165" s="62"/>
      <c r="I165" s="62" t="s">
        <v>44</v>
      </c>
      <c r="J165" s="62" t="s">
        <v>44</v>
      </c>
      <c r="K165" s="62" t="s">
        <v>44</v>
      </c>
      <c r="L165" s="63"/>
      <c r="M165" s="62"/>
      <c r="N165" s="62"/>
      <c r="O165" s="62"/>
      <c r="P165" s="62"/>
      <c r="Q165" s="62" t="s">
        <v>44</v>
      </c>
    </row>
    <row r="166" ht="12.75" customHeight="1">
      <c r="A166" s="89" t="s">
        <v>416</v>
      </c>
      <c r="B166" s="90"/>
      <c r="C166" s="91">
        <v>1.0</v>
      </c>
      <c r="D166" s="92" t="s">
        <v>417</v>
      </c>
      <c r="E166" s="60" t="s">
        <v>424</v>
      </c>
      <c r="F166" s="61" t="s">
        <v>425</v>
      </c>
      <c r="G166" s="62"/>
      <c r="H166" s="62"/>
      <c r="I166" s="62"/>
      <c r="J166" s="62" t="s">
        <v>44</v>
      </c>
      <c r="K166" s="62" t="s">
        <v>44</v>
      </c>
      <c r="L166" s="63"/>
      <c r="M166" s="62"/>
      <c r="N166" s="62"/>
      <c r="O166" s="62"/>
      <c r="P166" s="62"/>
      <c r="Q166" s="62" t="s">
        <v>44</v>
      </c>
    </row>
    <row r="167" ht="12.75" customHeight="1">
      <c r="A167" s="89" t="s">
        <v>416</v>
      </c>
      <c r="B167" s="90"/>
      <c r="C167" s="91">
        <v>2.0</v>
      </c>
      <c r="D167" s="92" t="s">
        <v>417</v>
      </c>
      <c r="E167" s="99" t="s">
        <v>426</v>
      </c>
      <c r="F167" s="101" t="s">
        <v>427</v>
      </c>
      <c r="G167" s="100"/>
      <c r="H167" s="100"/>
      <c r="I167" s="100"/>
      <c r="J167" s="100" t="s">
        <v>44</v>
      </c>
      <c r="K167" s="100"/>
      <c r="L167" s="102"/>
      <c r="M167" s="100"/>
      <c r="N167" s="100"/>
      <c r="O167" s="100"/>
      <c r="P167" s="100"/>
      <c r="Q167" s="100"/>
    </row>
    <row r="168" ht="12.75" customHeight="1">
      <c r="A168" s="89" t="s">
        <v>416</v>
      </c>
      <c r="B168" s="90" t="s">
        <v>39</v>
      </c>
      <c r="C168" s="91">
        <v>1.0</v>
      </c>
      <c r="D168" s="92" t="s">
        <v>417</v>
      </c>
      <c r="E168" s="60" t="s">
        <v>428</v>
      </c>
      <c r="F168" s="61" t="s">
        <v>429</v>
      </c>
      <c r="G168" s="62"/>
      <c r="H168" s="62"/>
      <c r="I168" s="62"/>
      <c r="J168" s="62" t="s">
        <v>44</v>
      </c>
      <c r="K168" s="62" t="s">
        <v>44</v>
      </c>
      <c r="L168" s="63"/>
      <c r="M168" s="62"/>
      <c r="N168" s="62"/>
      <c r="O168" s="62"/>
      <c r="P168" s="62"/>
      <c r="Q168" s="62"/>
    </row>
    <row r="169" ht="12.75" customHeight="1">
      <c r="A169" s="89" t="s">
        <v>416</v>
      </c>
      <c r="B169" s="90" t="s">
        <v>39</v>
      </c>
      <c r="C169" s="91">
        <v>1.0</v>
      </c>
      <c r="D169" s="92" t="s">
        <v>417</v>
      </c>
      <c r="E169" s="60" t="s">
        <v>430</v>
      </c>
      <c r="F169" s="61" t="s">
        <v>431</v>
      </c>
      <c r="G169" s="62"/>
      <c r="H169" s="62" t="s">
        <v>44</v>
      </c>
      <c r="I169" s="62"/>
      <c r="J169" s="62" t="s">
        <v>44</v>
      </c>
      <c r="K169" s="62" t="s">
        <v>44</v>
      </c>
      <c r="L169" s="63"/>
      <c r="M169" s="62"/>
      <c r="N169" s="62"/>
      <c r="O169" s="62"/>
      <c r="P169" s="62"/>
      <c r="Q169" s="62" t="s">
        <v>44</v>
      </c>
    </row>
    <row r="170" ht="12.75" customHeight="1">
      <c r="A170" s="89" t="s">
        <v>416</v>
      </c>
      <c r="B170" s="90"/>
      <c r="C170" s="91">
        <v>2.0</v>
      </c>
      <c r="D170" s="92" t="s">
        <v>417</v>
      </c>
      <c r="E170" s="60" t="s">
        <v>432</v>
      </c>
      <c r="F170" s="61" t="s">
        <v>433</v>
      </c>
      <c r="G170" s="62"/>
      <c r="H170" s="62"/>
      <c r="I170" s="62"/>
      <c r="J170" s="62" t="s">
        <v>44</v>
      </c>
      <c r="K170" s="62"/>
      <c r="L170" s="63"/>
      <c r="M170" s="62"/>
      <c r="N170" s="62"/>
      <c r="O170" s="62"/>
      <c r="P170" s="62"/>
      <c r="Q170" s="62"/>
    </row>
    <row r="171" ht="12.75" customHeight="1">
      <c r="A171" s="89" t="s">
        <v>416</v>
      </c>
      <c r="B171" s="90"/>
      <c r="C171" s="91">
        <v>3.0</v>
      </c>
      <c r="D171" s="92" t="s">
        <v>417</v>
      </c>
      <c r="E171" s="60" t="s">
        <v>434</v>
      </c>
      <c r="F171" s="61" t="s">
        <v>435</v>
      </c>
      <c r="G171" s="62"/>
      <c r="H171" s="62" t="s">
        <v>44</v>
      </c>
      <c r="I171" s="62" t="s">
        <v>44</v>
      </c>
      <c r="J171" s="62"/>
      <c r="K171" s="62" t="s">
        <v>44</v>
      </c>
      <c r="L171" s="63"/>
      <c r="M171" s="62"/>
      <c r="N171" s="62"/>
      <c r="O171" s="62"/>
      <c r="P171" s="62"/>
      <c r="Q171" s="62" t="s">
        <v>44</v>
      </c>
    </row>
    <row r="172" ht="12.75" customHeight="1">
      <c r="A172" s="89" t="s">
        <v>416</v>
      </c>
      <c r="B172" s="90"/>
      <c r="C172" s="91">
        <v>1.0</v>
      </c>
      <c r="D172" s="92" t="s">
        <v>417</v>
      </c>
      <c r="E172" s="60" t="s">
        <v>436</v>
      </c>
      <c r="F172" s="61" t="s">
        <v>437</v>
      </c>
      <c r="G172" s="62"/>
      <c r="H172" s="62"/>
      <c r="I172" s="62" t="s">
        <v>44</v>
      </c>
      <c r="J172" s="62" t="s">
        <v>44</v>
      </c>
      <c r="K172" s="62" t="s">
        <v>44</v>
      </c>
      <c r="L172" s="63"/>
      <c r="M172" s="62"/>
      <c r="N172" s="62"/>
      <c r="O172" s="62"/>
      <c r="P172" s="62"/>
      <c r="Q172" s="62" t="s">
        <v>44</v>
      </c>
    </row>
    <row r="173" ht="12.75" customHeight="1">
      <c r="A173" s="89" t="s">
        <v>416</v>
      </c>
      <c r="B173" s="90"/>
      <c r="C173" s="91">
        <v>1.0</v>
      </c>
      <c r="D173" s="92" t="s">
        <v>417</v>
      </c>
      <c r="E173" s="60" t="s">
        <v>438</v>
      </c>
      <c r="F173" s="73" t="s">
        <v>439</v>
      </c>
      <c r="G173" s="62"/>
      <c r="H173" s="62"/>
      <c r="I173" s="62" t="s">
        <v>44</v>
      </c>
      <c r="J173" s="62" t="s">
        <v>44</v>
      </c>
      <c r="K173" s="62" t="s">
        <v>44</v>
      </c>
      <c r="L173" s="63"/>
      <c r="M173" s="62"/>
      <c r="N173" s="62"/>
      <c r="O173" s="62"/>
      <c r="P173" s="62"/>
      <c r="Q173" s="62" t="s">
        <v>44</v>
      </c>
    </row>
    <row r="174" ht="12.75" customHeight="1">
      <c r="A174" s="89" t="s">
        <v>416</v>
      </c>
      <c r="B174" s="90"/>
      <c r="C174" s="91">
        <v>1.0</v>
      </c>
      <c r="D174" s="92" t="s">
        <v>417</v>
      </c>
      <c r="E174" s="60" t="s">
        <v>440</v>
      </c>
      <c r="F174" s="73" t="s">
        <v>441</v>
      </c>
      <c r="G174" s="62"/>
      <c r="H174" s="62"/>
      <c r="I174" s="62" t="s">
        <v>44</v>
      </c>
      <c r="J174" s="62" t="s">
        <v>44</v>
      </c>
      <c r="K174" s="62" t="s">
        <v>44</v>
      </c>
      <c r="L174" s="63"/>
      <c r="M174" s="62"/>
      <c r="N174" s="62"/>
      <c r="O174" s="62"/>
      <c r="P174" s="62"/>
      <c r="Q174" s="62" t="s">
        <v>44</v>
      </c>
    </row>
    <row r="175" ht="12.75" customHeight="1">
      <c r="A175" s="89" t="s">
        <v>416</v>
      </c>
      <c r="B175" s="109"/>
      <c r="C175" s="91">
        <v>1.0</v>
      </c>
      <c r="D175" s="110" t="s">
        <v>417</v>
      </c>
      <c r="E175" s="60" t="s">
        <v>442</v>
      </c>
      <c r="F175" s="61" t="s">
        <v>443</v>
      </c>
      <c r="G175" s="62"/>
      <c r="H175" s="62"/>
      <c r="I175" s="62"/>
      <c r="J175" s="62"/>
      <c r="K175" s="62" t="s">
        <v>44</v>
      </c>
      <c r="L175" s="63"/>
      <c r="M175" s="62"/>
      <c r="N175" s="62" t="s">
        <v>44</v>
      </c>
      <c r="O175" s="62"/>
      <c r="P175" s="62"/>
      <c r="Q175" s="62"/>
    </row>
    <row r="176" ht="12.75" customHeight="1">
      <c r="A176" s="89" t="s">
        <v>416</v>
      </c>
      <c r="B176" s="109"/>
      <c r="C176" s="91">
        <v>2.0</v>
      </c>
      <c r="D176" s="92" t="s">
        <v>417</v>
      </c>
      <c r="E176" s="60" t="s">
        <v>444</v>
      </c>
      <c r="F176" s="61" t="s">
        <v>445</v>
      </c>
      <c r="G176" s="62"/>
      <c r="H176" s="62"/>
      <c r="I176" s="62" t="s">
        <v>44</v>
      </c>
      <c r="J176" s="62"/>
      <c r="K176" s="62"/>
      <c r="L176" s="63"/>
      <c r="M176" s="62"/>
      <c r="N176" s="62"/>
      <c r="O176" s="62"/>
      <c r="P176" s="62"/>
      <c r="Q176" s="62"/>
    </row>
    <row r="177" ht="12.75" customHeight="1">
      <c r="A177" s="89" t="s">
        <v>446</v>
      </c>
      <c r="B177" s="109"/>
      <c r="C177" s="91">
        <v>1.0</v>
      </c>
      <c r="D177" s="92" t="s">
        <v>447</v>
      </c>
      <c r="E177" s="60" t="s">
        <v>448</v>
      </c>
      <c r="F177" s="61" t="s">
        <v>449</v>
      </c>
      <c r="G177" s="62" t="s">
        <v>44</v>
      </c>
      <c r="H177" s="62"/>
      <c r="I177" s="62"/>
      <c r="J177" s="62" t="s">
        <v>44</v>
      </c>
      <c r="K177" s="62" t="s">
        <v>44</v>
      </c>
      <c r="L177" s="63"/>
      <c r="M177" s="62"/>
      <c r="N177" s="62"/>
      <c r="O177" s="62"/>
      <c r="P177" s="62"/>
      <c r="Q177" s="62" t="s">
        <v>44</v>
      </c>
    </row>
    <row r="178" ht="12.75" customHeight="1">
      <c r="A178" s="89" t="s">
        <v>446</v>
      </c>
      <c r="B178" s="109"/>
      <c r="C178" s="91">
        <v>1.0</v>
      </c>
      <c r="D178" s="92" t="s">
        <v>447</v>
      </c>
      <c r="E178" s="60" t="s">
        <v>450</v>
      </c>
      <c r="F178" s="61" t="s">
        <v>451</v>
      </c>
      <c r="G178" s="62" t="s">
        <v>44</v>
      </c>
      <c r="H178" s="62"/>
      <c r="I178" s="62"/>
      <c r="J178" s="62" t="s">
        <v>44</v>
      </c>
      <c r="K178" s="62" t="s">
        <v>44</v>
      </c>
      <c r="L178" s="63"/>
      <c r="M178" s="62"/>
      <c r="N178" s="62"/>
      <c r="O178" s="62"/>
      <c r="P178" s="62"/>
      <c r="Q178" s="62" t="s">
        <v>44</v>
      </c>
    </row>
    <row r="179" ht="12.75" customHeight="1">
      <c r="A179" s="111" t="s">
        <v>452</v>
      </c>
      <c r="B179" s="112" t="s">
        <v>39</v>
      </c>
      <c r="C179" s="113">
        <v>1.0</v>
      </c>
      <c r="D179" s="114" t="s">
        <v>453</v>
      </c>
      <c r="E179" s="60" t="s">
        <v>454</v>
      </c>
      <c r="F179" s="61" t="s">
        <v>455</v>
      </c>
      <c r="G179" s="62"/>
      <c r="H179" s="62" t="s">
        <v>44</v>
      </c>
      <c r="I179" s="62"/>
      <c r="J179" s="62" t="s">
        <v>44</v>
      </c>
      <c r="K179" s="62" t="s">
        <v>44</v>
      </c>
      <c r="L179" s="63"/>
      <c r="M179" s="62"/>
      <c r="N179" s="62"/>
      <c r="O179" s="62"/>
      <c r="P179" s="62" t="s">
        <v>44</v>
      </c>
      <c r="Q179" s="62" t="s">
        <v>44</v>
      </c>
    </row>
    <row r="180" ht="12.75" customHeight="1">
      <c r="A180" s="111" t="s">
        <v>452</v>
      </c>
      <c r="B180" s="112" t="s">
        <v>39</v>
      </c>
      <c r="C180" s="113">
        <v>1.0</v>
      </c>
      <c r="D180" s="114" t="s">
        <v>453</v>
      </c>
      <c r="E180" s="60" t="s">
        <v>456</v>
      </c>
      <c r="F180" s="61" t="s">
        <v>457</v>
      </c>
      <c r="G180" s="62"/>
      <c r="H180" s="62" t="s">
        <v>44</v>
      </c>
      <c r="I180" s="62"/>
      <c r="J180" s="62" t="s">
        <v>44</v>
      </c>
      <c r="K180" s="62" t="s">
        <v>44</v>
      </c>
      <c r="L180" s="63" t="s">
        <v>44</v>
      </c>
      <c r="M180" s="62"/>
      <c r="N180" s="62"/>
      <c r="O180" s="62"/>
      <c r="P180" s="62"/>
      <c r="Q180" s="62" t="s">
        <v>44</v>
      </c>
    </row>
    <row r="181" ht="12.75" customHeight="1">
      <c r="A181" s="111" t="s">
        <v>452</v>
      </c>
      <c r="B181" s="112"/>
      <c r="C181" s="113">
        <v>1.0</v>
      </c>
      <c r="D181" s="114" t="s">
        <v>453</v>
      </c>
      <c r="E181" s="60" t="s">
        <v>458</v>
      </c>
      <c r="F181" s="61" t="s">
        <v>459</v>
      </c>
      <c r="G181" s="62"/>
      <c r="H181" s="62" t="s">
        <v>44</v>
      </c>
      <c r="I181" s="62"/>
      <c r="J181" s="62"/>
      <c r="K181" s="62"/>
      <c r="L181" s="63" t="s">
        <v>44</v>
      </c>
      <c r="M181" s="62"/>
      <c r="N181" s="62"/>
      <c r="O181" s="62"/>
      <c r="P181" s="62"/>
      <c r="Q181" s="62" t="s">
        <v>44</v>
      </c>
    </row>
    <row r="182" ht="12.75" customHeight="1">
      <c r="A182" s="111" t="s">
        <v>452</v>
      </c>
      <c r="B182" s="112"/>
      <c r="C182" s="113">
        <v>1.0</v>
      </c>
      <c r="D182" s="114" t="s">
        <v>453</v>
      </c>
      <c r="E182" s="60" t="s">
        <v>460</v>
      </c>
      <c r="F182" s="61" t="s">
        <v>461</v>
      </c>
      <c r="G182" s="62" t="s">
        <v>44</v>
      </c>
      <c r="H182" s="62" t="s">
        <v>44</v>
      </c>
      <c r="I182" s="62" t="s">
        <v>44</v>
      </c>
      <c r="J182" s="62" t="s">
        <v>44</v>
      </c>
      <c r="K182" s="62" t="s">
        <v>44</v>
      </c>
      <c r="L182" s="63" t="s">
        <v>44</v>
      </c>
      <c r="M182" s="62"/>
      <c r="N182" s="62"/>
      <c r="O182" s="62"/>
      <c r="P182" s="62" t="s">
        <v>44</v>
      </c>
      <c r="Q182" s="62" t="s">
        <v>44</v>
      </c>
    </row>
    <row r="183" ht="12.75" customHeight="1">
      <c r="A183" s="111" t="s">
        <v>452</v>
      </c>
      <c r="B183" s="112"/>
      <c r="C183" s="113">
        <v>1.0</v>
      </c>
      <c r="D183" s="114" t="s">
        <v>453</v>
      </c>
      <c r="E183" s="60" t="s">
        <v>462</v>
      </c>
      <c r="F183" s="61" t="s">
        <v>463</v>
      </c>
      <c r="G183" s="62" t="s">
        <v>44</v>
      </c>
      <c r="H183" s="62"/>
      <c r="I183" s="62"/>
      <c r="J183" s="62" t="s">
        <v>44</v>
      </c>
      <c r="K183" s="62"/>
      <c r="L183" s="63"/>
      <c r="M183" s="62"/>
      <c r="N183" s="62"/>
      <c r="O183" s="62"/>
      <c r="P183" s="62" t="s">
        <v>44</v>
      </c>
      <c r="Q183" s="62" t="s">
        <v>44</v>
      </c>
    </row>
    <row r="184" ht="12.75" customHeight="1">
      <c r="A184" s="111" t="s">
        <v>464</v>
      </c>
      <c r="B184" s="112"/>
      <c r="C184" s="113">
        <v>1.0</v>
      </c>
      <c r="D184" s="114" t="s">
        <v>465</v>
      </c>
      <c r="E184" s="60" t="s">
        <v>466</v>
      </c>
      <c r="F184" s="61" t="s">
        <v>467</v>
      </c>
      <c r="G184" s="62"/>
      <c r="H184" s="62"/>
      <c r="I184" s="62" t="s">
        <v>44</v>
      </c>
      <c r="J184" s="62" t="s">
        <v>44</v>
      </c>
      <c r="K184" s="62" t="s">
        <v>44</v>
      </c>
      <c r="L184" s="63"/>
      <c r="M184" s="62"/>
      <c r="N184" s="62"/>
      <c r="O184" s="62"/>
      <c r="P184" s="62"/>
      <c r="Q184" s="62"/>
    </row>
    <row r="185" ht="12.75" customHeight="1">
      <c r="A185" s="111" t="s">
        <v>464</v>
      </c>
      <c r="B185" s="112"/>
      <c r="C185" s="113">
        <v>2.0</v>
      </c>
      <c r="D185" s="114" t="s">
        <v>465</v>
      </c>
      <c r="E185" s="60" t="s">
        <v>468</v>
      </c>
      <c r="F185" s="61" t="s">
        <v>469</v>
      </c>
      <c r="G185" s="62"/>
      <c r="H185" s="62"/>
      <c r="I185" s="62"/>
      <c r="J185" s="62" t="s">
        <v>44</v>
      </c>
      <c r="K185" s="62"/>
      <c r="L185" s="63"/>
      <c r="M185" s="62"/>
      <c r="N185" s="62"/>
      <c r="O185" s="62"/>
      <c r="P185" s="62"/>
      <c r="Q185" s="62"/>
    </row>
    <row r="186" ht="12.75" customHeight="1">
      <c r="A186" s="111" t="s">
        <v>464</v>
      </c>
      <c r="B186" s="112"/>
      <c r="C186" s="113">
        <v>1.0</v>
      </c>
      <c r="D186" s="114" t="s">
        <v>465</v>
      </c>
      <c r="E186" s="60" t="s">
        <v>470</v>
      </c>
      <c r="F186" s="73" t="s">
        <v>471</v>
      </c>
      <c r="G186" s="62" t="s">
        <v>44</v>
      </c>
      <c r="H186" s="62"/>
      <c r="I186" s="62"/>
      <c r="J186" s="62" t="s">
        <v>44</v>
      </c>
      <c r="K186" s="62"/>
      <c r="L186" s="63" t="s">
        <v>44</v>
      </c>
      <c r="M186" s="115"/>
      <c r="N186" s="115"/>
      <c r="O186" s="115"/>
      <c r="P186" s="115"/>
      <c r="Q186" s="62" t="s">
        <v>44</v>
      </c>
    </row>
    <row r="187" ht="12.75" customHeight="1">
      <c r="A187" s="111" t="s">
        <v>464</v>
      </c>
      <c r="B187" s="112"/>
      <c r="C187" s="113">
        <v>1.0</v>
      </c>
      <c r="D187" s="114" t="s">
        <v>465</v>
      </c>
      <c r="E187" s="60" t="s">
        <v>472</v>
      </c>
      <c r="F187" s="73" t="s">
        <v>473</v>
      </c>
      <c r="G187" s="62"/>
      <c r="H187" s="62"/>
      <c r="I187" s="62" t="s">
        <v>44</v>
      </c>
      <c r="J187" s="62" t="s">
        <v>44</v>
      </c>
      <c r="K187" s="62"/>
      <c r="L187" s="63"/>
      <c r="M187" s="62"/>
      <c r="N187" s="62"/>
      <c r="O187" s="62"/>
      <c r="P187" s="62"/>
      <c r="Q187" s="62" t="s">
        <v>44</v>
      </c>
    </row>
    <row r="188" ht="12.75" customHeight="1">
      <c r="A188" s="111" t="s">
        <v>464</v>
      </c>
      <c r="B188" s="112"/>
      <c r="C188" s="113">
        <v>1.0</v>
      </c>
      <c r="D188" s="114" t="s">
        <v>465</v>
      </c>
      <c r="E188" s="60" t="s">
        <v>474</v>
      </c>
      <c r="F188" s="61" t="s">
        <v>475</v>
      </c>
      <c r="G188" s="62" t="s">
        <v>44</v>
      </c>
      <c r="H188" s="62"/>
      <c r="I188" s="62"/>
      <c r="J188" s="62" t="s">
        <v>44</v>
      </c>
      <c r="K188" s="62" t="s">
        <v>44</v>
      </c>
      <c r="L188" s="63"/>
      <c r="M188" s="62"/>
      <c r="N188" s="62"/>
      <c r="O188" s="62"/>
      <c r="P188" s="62"/>
      <c r="Q188" s="62" t="s">
        <v>44</v>
      </c>
    </row>
    <row r="189" ht="12.75" customHeight="1">
      <c r="A189" s="111" t="s">
        <v>464</v>
      </c>
      <c r="B189" s="112"/>
      <c r="C189" s="113">
        <v>2.0</v>
      </c>
      <c r="D189" s="114" t="s">
        <v>465</v>
      </c>
      <c r="E189" s="60" t="s">
        <v>476</v>
      </c>
      <c r="F189" s="61" t="s">
        <v>477</v>
      </c>
      <c r="G189" s="62" t="s">
        <v>44</v>
      </c>
      <c r="H189" s="62"/>
      <c r="I189" s="62"/>
      <c r="J189" s="62" t="s">
        <v>44</v>
      </c>
      <c r="K189" s="62" t="s">
        <v>44</v>
      </c>
      <c r="L189" s="63"/>
      <c r="M189" s="62"/>
      <c r="N189" s="62"/>
      <c r="O189" s="62"/>
      <c r="P189" s="62"/>
      <c r="Q189" s="62" t="s">
        <v>44</v>
      </c>
    </row>
    <row r="190" ht="12.75" customHeight="1">
      <c r="A190" s="111" t="s">
        <v>464</v>
      </c>
      <c r="B190" s="112"/>
      <c r="C190" s="113">
        <v>1.0</v>
      </c>
      <c r="D190" s="114" t="s">
        <v>465</v>
      </c>
      <c r="E190" s="60" t="s">
        <v>478</v>
      </c>
      <c r="F190" s="73" t="s">
        <v>479</v>
      </c>
      <c r="G190" s="62" t="s">
        <v>44</v>
      </c>
      <c r="H190" s="62"/>
      <c r="I190" s="62"/>
      <c r="J190" s="62" t="s">
        <v>44</v>
      </c>
      <c r="K190" s="62" t="s">
        <v>44</v>
      </c>
      <c r="L190" s="63"/>
      <c r="M190" s="62"/>
      <c r="N190" s="62"/>
      <c r="O190" s="62"/>
      <c r="P190" s="62" t="s">
        <v>44</v>
      </c>
      <c r="Q190" s="62" t="s">
        <v>44</v>
      </c>
    </row>
    <row r="191" ht="12.75" customHeight="1">
      <c r="A191" s="111" t="s">
        <v>464</v>
      </c>
      <c r="B191" s="112"/>
      <c r="C191" s="113">
        <v>2.0</v>
      </c>
      <c r="D191" s="114" t="s">
        <v>465</v>
      </c>
      <c r="E191" s="75" t="s">
        <v>480</v>
      </c>
      <c r="F191" s="73" t="s">
        <v>481</v>
      </c>
      <c r="G191" s="62" t="s">
        <v>44</v>
      </c>
      <c r="H191" s="62"/>
      <c r="I191" s="62"/>
      <c r="J191" s="62" t="s">
        <v>44</v>
      </c>
      <c r="K191" s="62" t="s">
        <v>44</v>
      </c>
      <c r="L191" s="63"/>
      <c r="M191" s="62"/>
      <c r="N191" s="62"/>
      <c r="O191" s="62"/>
      <c r="P191" s="62" t="s">
        <v>44</v>
      </c>
      <c r="Q191" s="62" t="s">
        <v>44</v>
      </c>
    </row>
    <row r="192" ht="12.75" customHeight="1">
      <c r="A192" s="111" t="s">
        <v>464</v>
      </c>
      <c r="B192" s="112" t="s">
        <v>39</v>
      </c>
      <c r="C192" s="113">
        <v>1.0</v>
      </c>
      <c r="D192" s="114" t="s">
        <v>465</v>
      </c>
      <c r="E192" s="60" t="s">
        <v>482</v>
      </c>
      <c r="F192" s="61" t="s">
        <v>483</v>
      </c>
      <c r="G192" s="62" t="s">
        <v>44</v>
      </c>
      <c r="H192" s="62" t="s">
        <v>44</v>
      </c>
      <c r="I192" s="62"/>
      <c r="J192" s="62" t="s">
        <v>44</v>
      </c>
      <c r="K192" s="62"/>
      <c r="L192" s="63"/>
      <c r="M192" s="62"/>
      <c r="N192" s="62"/>
      <c r="O192" s="62"/>
      <c r="P192" s="62"/>
      <c r="Q192" s="62" t="s">
        <v>44</v>
      </c>
    </row>
    <row r="193" ht="12.75" customHeight="1">
      <c r="A193" s="111" t="s">
        <v>464</v>
      </c>
      <c r="B193" s="112"/>
      <c r="C193" s="113">
        <v>2.0</v>
      </c>
      <c r="D193" s="114" t="s">
        <v>465</v>
      </c>
      <c r="E193" s="60" t="s">
        <v>484</v>
      </c>
      <c r="F193" s="61" t="s">
        <v>485</v>
      </c>
      <c r="G193" s="62" t="s">
        <v>44</v>
      </c>
      <c r="H193" s="62"/>
      <c r="I193" s="62"/>
      <c r="J193" s="62"/>
      <c r="K193" s="62"/>
      <c r="L193" s="63"/>
      <c r="M193" s="62"/>
      <c r="N193" s="62"/>
      <c r="O193" s="62"/>
      <c r="P193" s="62"/>
      <c r="Q193" s="62"/>
    </row>
    <row r="194" ht="12.75" customHeight="1">
      <c r="A194" s="111" t="s">
        <v>464</v>
      </c>
      <c r="B194" s="112"/>
      <c r="C194" s="113">
        <v>1.0</v>
      </c>
      <c r="D194" s="114" t="s">
        <v>465</v>
      </c>
      <c r="E194" s="60" t="s">
        <v>486</v>
      </c>
      <c r="F194" s="61" t="s">
        <v>487</v>
      </c>
      <c r="G194" s="62" t="s">
        <v>44</v>
      </c>
      <c r="H194" s="62"/>
      <c r="I194" s="62"/>
      <c r="J194" s="62" t="s">
        <v>44</v>
      </c>
      <c r="K194" s="62"/>
      <c r="L194" s="63"/>
      <c r="M194" s="62"/>
      <c r="N194" s="62"/>
      <c r="O194" s="62"/>
      <c r="P194" s="62"/>
      <c r="Q194" s="62" t="s">
        <v>44</v>
      </c>
    </row>
    <row r="195" ht="12.75" customHeight="1">
      <c r="A195" s="111" t="s">
        <v>488</v>
      </c>
      <c r="B195" s="116"/>
      <c r="C195" s="117" t="s">
        <v>40</v>
      </c>
      <c r="D195" s="118" t="s">
        <v>489</v>
      </c>
      <c r="E195" s="60" t="s">
        <v>490</v>
      </c>
      <c r="F195" s="61" t="s">
        <v>491</v>
      </c>
      <c r="G195" s="62" t="s">
        <v>44</v>
      </c>
      <c r="H195" s="62"/>
      <c r="I195" s="62"/>
      <c r="J195" s="62"/>
      <c r="K195" s="62"/>
      <c r="L195" s="63"/>
      <c r="M195" s="62"/>
      <c r="N195" s="62"/>
      <c r="O195" s="62"/>
      <c r="P195" s="62" t="s">
        <v>44</v>
      </c>
      <c r="Q195" s="62" t="s">
        <v>44</v>
      </c>
    </row>
    <row r="196" ht="12.75" customHeight="1">
      <c r="A196" s="111" t="s">
        <v>488</v>
      </c>
      <c r="B196" s="112"/>
      <c r="C196" s="117" t="s">
        <v>40</v>
      </c>
      <c r="D196" s="118" t="s">
        <v>489</v>
      </c>
      <c r="E196" s="60" t="s">
        <v>492</v>
      </c>
      <c r="F196" s="73" t="s">
        <v>493</v>
      </c>
      <c r="G196" s="62" t="s">
        <v>44</v>
      </c>
      <c r="H196" s="62"/>
      <c r="I196" s="62"/>
      <c r="J196" s="62"/>
      <c r="K196" s="62"/>
      <c r="L196" s="63"/>
      <c r="M196" s="62"/>
      <c r="N196" s="62"/>
      <c r="O196" s="62"/>
      <c r="P196" s="62" t="s">
        <v>44</v>
      </c>
      <c r="Q196" s="62"/>
    </row>
    <row r="197" ht="12.75" customHeight="1">
      <c r="A197" s="111" t="s">
        <v>488</v>
      </c>
      <c r="B197" s="112"/>
      <c r="C197" s="117" t="s">
        <v>40</v>
      </c>
      <c r="D197" s="118" t="s">
        <v>489</v>
      </c>
      <c r="E197" s="60" t="s">
        <v>494</v>
      </c>
      <c r="F197" s="61" t="s">
        <v>495</v>
      </c>
      <c r="G197" s="62" t="s">
        <v>44</v>
      </c>
      <c r="H197" s="62"/>
      <c r="I197" s="62"/>
      <c r="J197" s="62" t="s">
        <v>44</v>
      </c>
      <c r="K197" s="62" t="s">
        <v>44</v>
      </c>
      <c r="L197" s="63"/>
      <c r="M197" s="62"/>
      <c r="N197" s="62"/>
      <c r="O197" s="62"/>
      <c r="P197" s="62" t="s">
        <v>44</v>
      </c>
      <c r="Q197" s="62" t="s">
        <v>44</v>
      </c>
    </row>
    <row r="198" ht="12.75" customHeight="1">
      <c r="A198" s="111" t="s">
        <v>488</v>
      </c>
      <c r="B198" s="112"/>
      <c r="C198" s="117" t="s">
        <v>40</v>
      </c>
      <c r="D198" s="118" t="s">
        <v>489</v>
      </c>
      <c r="E198" s="60" t="s">
        <v>496</v>
      </c>
      <c r="F198" s="73" t="s">
        <v>497</v>
      </c>
      <c r="G198" s="62" t="s">
        <v>44</v>
      </c>
      <c r="H198" s="62"/>
      <c r="I198" s="62"/>
      <c r="J198" s="62"/>
      <c r="K198" s="62"/>
      <c r="L198" s="63"/>
      <c r="M198" s="62"/>
      <c r="N198" s="62"/>
      <c r="O198" s="62"/>
      <c r="P198" s="62" t="s">
        <v>44</v>
      </c>
      <c r="Q198" s="62"/>
    </row>
    <row r="199" ht="12.75" customHeight="1">
      <c r="A199" s="111" t="s">
        <v>488</v>
      </c>
      <c r="B199" s="112"/>
      <c r="C199" s="117" t="s">
        <v>40</v>
      </c>
      <c r="D199" s="118" t="s">
        <v>489</v>
      </c>
      <c r="E199" s="60" t="s">
        <v>498</v>
      </c>
      <c r="F199" s="61" t="s">
        <v>499</v>
      </c>
      <c r="G199" s="62" t="s">
        <v>44</v>
      </c>
      <c r="H199" s="62"/>
      <c r="I199" s="62"/>
      <c r="J199" s="62" t="s">
        <v>44</v>
      </c>
      <c r="K199" s="62"/>
      <c r="L199" s="63"/>
      <c r="M199" s="62"/>
      <c r="N199" s="62"/>
      <c r="O199" s="62"/>
      <c r="P199" s="62" t="s">
        <v>44</v>
      </c>
      <c r="Q199" s="62"/>
    </row>
    <row r="200" ht="12.75" customHeight="1">
      <c r="A200" s="111" t="s">
        <v>488</v>
      </c>
      <c r="B200" s="112"/>
      <c r="C200" s="117" t="s">
        <v>40</v>
      </c>
      <c r="D200" s="118" t="s">
        <v>489</v>
      </c>
      <c r="E200" s="60" t="s">
        <v>500</v>
      </c>
      <c r="F200" s="61" t="s">
        <v>501</v>
      </c>
      <c r="G200" s="62"/>
      <c r="H200" s="62"/>
      <c r="I200" s="62"/>
      <c r="J200" s="62" t="s">
        <v>44</v>
      </c>
      <c r="K200" s="62"/>
      <c r="L200" s="63"/>
      <c r="M200" s="62"/>
      <c r="N200" s="62"/>
      <c r="O200" s="62"/>
      <c r="P200" s="62" t="s">
        <v>44</v>
      </c>
      <c r="Q200" s="62"/>
    </row>
    <row r="201" ht="12.75" customHeight="1">
      <c r="A201" s="111" t="s">
        <v>488</v>
      </c>
      <c r="B201" s="112"/>
      <c r="C201" s="117" t="s">
        <v>40</v>
      </c>
      <c r="D201" s="118" t="s">
        <v>489</v>
      </c>
      <c r="E201" s="60" t="s">
        <v>502</v>
      </c>
      <c r="F201" s="73" t="s">
        <v>503</v>
      </c>
      <c r="G201" s="62" t="s">
        <v>44</v>
      </c>
      <c r="H201" s="62"/>
      <c r="I201" s="62"/>
      <c r="J201" s="62"/>
      <c r="K201" s="62"/>
      <c r="L201" s="63" t="s">
        <v>44</v>
      </c>
      <c r="M201" s="62"/>
      <c r="N201" s="62"/>
      <c r="O201" s="62"/>
      <c r="P201" s="62"/>
      <c r="Q201" s="62" t="s">
        <v>44</v>
      </c>
    </row>
    <row r="202" ht="12.75" customHeight="1">
      <c r="A202" s="111" t="s">
        <v>488</v>
      </c>
      <c r="B202" s="112"/>
      <c r="C202" s="117" t="s">
        <v>40</v>
      </c>
      <c r="D202" s="118" t="s">
        <v>489</v>
      </c>
      <c r="E202" s="60" t="s">
        <v>504</v>
      </c>
      <c r="F202" s="73" t="s">
        <v>505</v>
      </c>
      <c r="G202" s="62"/>
      <c r="H202" s="62"/>
      <c r="I202" s="62"/>
      <c r="J202" s="62"/>
      <c r="K202" s="62" t="s">
        <v>44</v>
      </c>
      <c r="L202" s="63"/>
      <c r="M202" s="62"/>
      <c r="N202" s="62"/>
      <c r="O202" s="62"/>
      <c r="P202" s="62"/>
      <c r="Q202" s="62" t="s">
        <v>44</v>
      </c>
    </row>
    <row r="203" ht="12.75" customHeight="1">
      <c r="A203" s="111" t="s">
        <v>488</v>
      </c>
      <c r="B203" s="112"/>
      <c r="C203" s="117" t="s">
        <v>40</v>
      </c>
      <c r="D203" s="118" t="s">
        <v>489</v>
      </c>
      <c r="E203" s="60" t="s">
        <v>506</v>
      </c>
      <c r="F203" s="73" t="s">
        <v>507</v>
      </c>
      <c r="G203" s="62"/>
      <c r="H203" s="62"/>
      <c r="I203" s="62"/>
      <c r="J203" s="62" t="s">
        <v>44</v>
      </c>
      <c r="K203" s="62" t="s">
        <v>44</v>
      </c>
      <c r="L203" s="63"/>
      <c r="M203" s="62"/>
      <c r="N203" s="62"/>
      <c r="O203" s="62"/>
      <c r="P203" s="62"/>
      <c r="Q203" s="62"/>
    </row>
    <row r="204" ht="12.75" customHeight="1">
      <c r="A204" s="111" t="s">
        <v>488</v>
      </c>
      <c r="B204" s="112"/>
      <c r="C204" s="117" t="s">
        <v>40</v>
      </c>
      <c r="D204" s="118" t="s">
        <v>489</v>
      </c>
      <c r="E204" s="60" t="s">
        <v>508</v>
      </c>
      <c r="F204" s="73" t="s">
        <v>509</v>
      </c>
      <c r="G204" s="62" t="s">
        <v>44</v>
      </c>
      <c r="H204" s="62" t="s">
        <v>44</v>
      </c>
      <c r="I204" s="62"/>
      <c r="J204" s="62"/>
      <c r="K204" s="62"/>
      <c r="L204" s="63" t="s">
        <v>44</v>
      </c>
      <c r="M204" s="62"/>
      <c r="N204" s="62"/>
      <c r="O204" s="62"/>
      <c r="P204" s="62"/>
      <c r="Q204" s="62"/>
    </row>
    <row r="205" ht="12.75" customHeight="1">
      <c r="A205" s="111" t="s">
        <v>488</v>
      </c>
      <c r="B205" s="112"/>
      <c r="C205" s="117" t="s">
        <v>45</v>
      </c>
      <c r="D205" s="118" t="s">
        <v>489</v>
      </c>
      <c r="E205" s="60" t="s">
        <v>510</v>
      </c>
      <c r="F205" s="61" t="s">
        <v>511</v>
      </c>
      <c r="G205" s="62" t="s">
        <v>44</v>
      </c>
      <c r="H205" s="62"/>
      <c r="I205" s="62"/>
      <c r="J205" s="62"/>
      <c r="K205" s="62"/>
      <c r="L205" s="63"/>
      <c r="M205" s="62"/>
      <c r="N205" s="62"/>
      <c r="O205" s="62"/>
      <c r="P205" s="62" t="s">
        <v>44</v>
      </c>
      <c r="Q205" s="62"/>
    </row>
    <row r="206" ht="12.75" customHeight="1">
      <c r="A206" s="111" t="s">
        <v>488</v>
      </c>
      <c r="B206" s="112"/>
      <c r="C206" s="117" t="s">
        <v>54</v>
      </c>
      <c r="D206" s="118" t="s">
        <v>489</v>
      </c>
      <c r="E206" s="60" t="s">
        <v>512</v>
      </c>
      <c r="F206" s="73" t="s">
        <v>513</v>
      </c>
      <c r="G206" s="62" t="s">
        <v>44</v>
      </c>
      <c r="H206" s="62" t="s">
        <v>44</v>
      </c>
      <c r="I206" s="62"/>
      <c r="J206" s="62"/>
      <c r="K206" s="62" t="s">
        <v>44</v>
      </c>
      <c r="L206" s="63"/>
      <c r="M206" s="62"/>
      <c r="N206" s="62"/>
      <c r="O206" s="62"/>
      <c r="P206" s="62" t="s">
        <v>44</v>
      </c>
      <c r="Q206" s="62"/>
    </row>
    <row r="207" ht="12.75" customHeight="1">
      <c r="A207" s="111" t="s">
        <v>488</v>
      </c>
      <c r="B207" s="112"/>
      <c r="C207" s="117" t="s">
        <v>40</v>
      </c>
      <c r="D207" s="118" t="s">
        <v>489</v>
      </c>
      <c r="E207" s="60" t="s">
        <v>514</v>
      </c>
      <c r="F207" s="61" t="s">
        <v>515</v>
      </c>
      <c r="G207" s="62" t="s">
        <v>44</v>
      </c>
      <c r="H207" s="62" t="s">
        <v>44</v>
      </c>
      <c r="I207" s="62"/>
      <c r="J207" s="62"/>
      <c r="K207" s="62"/>
      <c r="L207" s="63" t="s">
        <v>44</v>
      </c>
      <c r="M207" s="62"/>
      <c r="N207" s="62"/>
      <c r="O207" s="62"/>
      <c r="P207" s="62" t="s">
        <v>44</v>
      </c>
      <c r="Q207" s="62"/>
    </row>
    <row r="208" ht="12.75" customHeight="1">
      <c r="A208" s="111" t="s">
        <v>488</v>
      </c>
      <c r="B208" s="112"/>
      <c r="C208" s="117" t="s">
        <v>57</v>
      </c>
      <c r="D208" s="118" t="s">
        <v>489</v>
      </c>
      <c r="E208" s="60" t="s">
        <v>516</v>
      </c>
      <c r="F208" s="61" t="s">
        <v>517</v>
      </c>
      <c r="G208" s="62" t="s">
        <v>44</v>
      </c>
      <c r="H208" s="62" t="s">
        <v>44</v>
      </c>
      <c r="I208" s="62"/>
      <c r="J208" s="62"/>
      <c r="K208" s="62"/>
      <c r="L208" s="63" t="s">
        <v>44</v>
      </c>
      <c r="M208" s="62"/>
      <c r="N208" s="62"/>
      <c r="O208" s="62"/>
      <c r="P208" s="62" t="s">
        <v>44</v>
      </c>
      <c r="Q208" s="62"/>
    </row>
    <row r="209" ht="12.75" customHeight="1">
      <c r="A209" s="111" t="s">
        <v>518</v>
      </c>
      <c r="B209" s="112" t="s">
        <v>519</v>
      </c>
      <c r="C209" s="117" t="s">
        <v>40</v>
      </c>
      <c r="D209" s="118" t="s">
        <v>520</v>
      </c>
      <c r="E209" s="60" t="s">
        <v>521</v>
      </c>
      <c r="F209" s="73" t="s">
        <v>522</v>
      </c>
      <c r="G209" s="62" t="s">
        <v>44</v>
      </c>
      <c r="H209" s="62"/>
      <c r="I209" s="62"/>
      <c r="J209" s="62" t="s">
        <v>44</v>
      </c>
      <c r="K209" s="62"/>
      <c r="L209" s="63"/>
      <c r="M209" s="62"/>
      <c r="N209" s="62"/>
      <c r="O209" s="62"/>
      <c r="P209" s="62" t="s">
        <v>44</v>
      </c>
      <c r="Q209" s="62" t="s">
        <v>44</v>
      </c>
    </row>
    <row r="210" ht="12.75" customHeight="1">
      <c r="A210" s="111" t="s">
        <v>518</v>
      </c>
      <c r="B210" s="112"/>
      <c r="C210" s="117" t="s">
        <v>45</v>
      </c>
      <c r="D210" s="118" t="s">
        <v>520</v>
      </c>
      <c r="E210" s="60" t="s">
        <v>523</v>
      </c>
      <c r="F210" s="119" t="s">
        <v>524</v>
      </c>
      <c r="G210" s="62" t="s">
        <v>44</v>
      </c>
      <c r="H210" s="62"/>
      <c r="I210" s="62"/>
      <c r="J210" s="62"/>
      <c r="K210" s="62"/>
      <c r="L210" s="63"/>
      <c r="M210" s="62"/>
      <c r="N210" s="62"/>
      <c r="O210" s="62"/>
      <c r="P210" s="62"/>
      <c r="Q210" s="62" t="s">
        <v>44</v>
      </c>
    </row>
    <row r="211" ht="12.75" customHeight="1">
      <c r="A211" s="111" t="s">
        <v>518</v>
      </c>
      <c r="B211" s="112"/>
      <c r="C211" s="117">
        <v>1.0</v>
      </c>
      <c r="D211" s="118" t="s">
        <v>520</v>
      </c>
      <c r="E211" s="60" t="s">
        <v>525</v>
      </c>
      <c r="F211" s="61" t="s">
        <v>526</v>
      </c>
      <c r="G211" s="62" t="s">
        <v>44</v>
      </c>
      <c r="H211" s="62" t="s">
        <v>44</v>
      </c>
      <c r="I211" s="62"/>
      <c r="J211" s="62"/>
      <c r="K211" s="62"/>
      <c r="L211" s="63"/>
      <c r="M211" s="62"/>
      <c r="N211" s="62"/>
      <c r="O211" s="62"/>
      <c r="P211" s="62"/>
      <c r="Q211" s="62"/>
    </row>
    <row r="212" ht="12.75" customHeight="1">
      <c r="A212" s="111" t="s">
        <v>518</v>
      </c>
      <c r="B212" s="112" t="s">
        <v>519</v>
      </c>
      <c r="C212" s="117" t="s">
        <v>40</v>
      </c>
      <c r="D212" s="118" t="s">
        <v>520</v>
      </c>
      <c r="E212" s="60" t="s">
        <v>527</v>
      </c>
      <c r="F212" s="73" t="s">
        <v>528</v>
      </c>
      <c r="G212" s="62" t="s">
        <v>44</v>
      </c>
      <c r="H212" s="62"/>
      <c r="I212" s="62"/>
      <c r="J212" s="62"/>
      <c r="K212" s="62"/>
      <c r="L212" s="63"/>
      <c r="M212" s="62"/>
      <c r="N212" s="62"/>
      <c r="O212" s="62"/>
      <c r="P212" s="62"/>
      <c r="Q212" s="62" t="s">
        <v>44</v>
      </c>
    </row>
    <row r="213" ht="12.75" customHeight="1">
      <c r="A213" s="111" t="s">
        <v>518</v>
      </c>
      <c r="B213" s="112" t="s">
        <v>519</v>
      </c>
      <c r="C213" s="117" t="s">
        <v>40</v>
      </c>
      <c r="D213" s="118" t="s">
        <v>520</v>
      </c>
      <c r="E213" s="60" t="s">
        <v>529</v>
      </c>
      <c r="F213" s="73" t="s">
        <v>530</v>
      </c>
      <c r="G213" s="62" t="s">
        <v>44</v>
      </c>
      <c r="H213" s="62"/>
      <c r="I213" s="62"/>
      <c r="J213" s="62"/>
      <c r="K213" s="62"/>
      <c r="L213" s="63"/>
      <c r="M213" s="62"/>
      <c r="N213" s="62"/>
      <c r="O213" s="62"/>
      <c r="P213" s="62"/>
      <c r="Q213" s="62" t="s">
        <v>44</v>
      </c>
    </row>
    <row r="214" ht="12.75" customHeight="1">
      <c r="A214" s="111" t="s">
        <v>518</v>
      </c>
      <c r="B214" s="112"/>
      <c r="C214" s="117" t="s">
        <v>45</v>
      </c>
      <c r="D214" s="118" t="s">
        <v>520</v>
      </c>
      <c r="E214" s="60" t="s">
        <v>531</v>
      </c>
      <c r="F214" s="73" t="s">
        <v>532</v>
      </c>
      <c r="G214" s="62" t="s">
        <v>44</v>
      </c>
      <c r="H214" s="62"/>
      <c r="I214" s="62"/>
      <c r="J214" s="62"/>
      <c r="K214" s="62" t="s">
        <v>44</v>
      </c>
      <c r="L214" s="63" t="s">
        <v>44</v>
      </c>
      <c r="M214" s="62"/>
      <c r="N214" s="62"/>
      <c r="O214" s="62"/>
      <c r="P214" s="62" t="s">
        <v>44</v>
      </c>
      <c r="Q214" s="62" t="s">
        <v>44</v>
      </c>
    </row>
    <row r="215" ht="12.75" customHeight="1">
      <c r="A215" s="111" t="s">
        <v>518</v>
      </c>
      <c r="B215" s="112"/>
      <c r="C215" s="117" t="s">
        <v>54</v>
      </c>
      <c r="D215" s="118" t="s">
        <v>520</v>
      </c>
      <c r="E215" s="60" t="s">
        <v>533</v>
      </c>
      <c r="F215" s="73" t="s">
        <v>534</v>
      </c>
      <c r="G215" s="62" t="s">
        <v>44</v>
      </c>
      <c r="H215" s="62"/>
      <c r="I215" s="62"/>
      <c r="J215" s="62"/>
      <c r="K215" s="62"/>
      <c r="L215" s="63"/>
      <c r="M215" s="62"/>
      <c r="N215" s="62"/>
      <c r="O215" s="62"/>
      <c r="P215" s="62"/>
      <c r="Q215" s="62"/>
    </row>
    <row r="216" ht="12.75" customHeight="1">
      <c r="A216" s="111" t="s">
        <v>518</v>
      </c>
      <c r="B216" s="112"/>
      <c r="C216" s="117" t="s">
        <v>40</v>
      </c>
      <c r="D216" s="118" t="s">
        <v>520</v>
      </c>
      <c r="E216" s="60" t="s">
        <v>535</v>
      </c>
      <c r="F216" s="73" t="s">
        <v>536</v>
      </c>
      <c r="G216" s="62"/>
      <c r="H216" s="62"/>
      <c r="I216" s="62" t="s">
        <v>44</v>
      </c>
      <c r="J216" s="62"/>
      <c r="K216" s="62"/>
      <c r="L216" s="63"/>
      <c r="M216" s="62"/>
      <c r="N216" s="62"/>
      <c r="O216" s="62"/>
      <c r="P216" s="62"/>
      <c r="Q216" s="62" t="s">
        <v>44</v>
      </c>
    </row>
    <row r="217" ht="12.75" customHeight="1">
      <c r="A217" s="111" t="s">
        <v>518</v>
      </c>
      <c r="B217" s="112"/>
      <c r="C217" s="117" t="s">
        <v>45</v>
      </c>
      <c r="D217" s="118" t="s">
        <v>520</v>
      </c>
      <c r="E217" s="60" t="s">
        <v>537</v>
      </c>
      <c r="F217" s="73" t="s">
        <v>538</v>
      </c>
      <c r="G217" s="62"/>
      <c r="H217" s="62"/>
      <c r="I217" s="62" t="s">
        <v>44</v>
      </c>
      <c r="J217" s="62"/>
      <c r="K217" s="62"/>
      <c r="L217" s="63"/>
      <c r="M217" s="62"/>
      <c r="N217" s="62"/>
      <c r="O217" s="62"/>
      <c r="P217" s="62"/>
      <c r="Q217" s="62" t="s">
        <v>44</v>
      </c>
    </row>
    <row r="218" ht="12.75" customHeight="1">
      <c r="A218" s="111" t="s">
        <v>518</v>
      </c>
      <c r="B218" s="112"/>
      <c r="C218" s="117" t="s">
        <v>40</v>
      </c>
      <c r="D218" s="118" t="s">
        <v>520</v>
      </c>
      <c r="E218" s="60" t="s">
        <v>539</v>
      </c>
      <c r="F218" s="61" t="s">
        <v>540</v>
      </c>
      <c r="G218" s="62" t="s">
        <v>44</v>
      </c>
      <c r="H218" s="62" t="s">
        <v>44</v>
      </c>
      <c r="I218" s="62"/>
      <c r="J218" s="62"/>
      <c r="K218" s="62"/>
      <c r="L218" s="63"/>
      <c r="M218" s="62"/>
      <c r="N218" s="62"/>
      <c r="O218" s="62"/>
      <c r="P218" s="62"/>
      <c r="Q218" s="62"/>
    </row>
    <row r="219" ht="12.75" customHeight="1">
      <c r="A219" s="111" t="s">
        <v>541</v>
      </c>
      <c r="B219" s="112"/>
      <c r="C219" s="113">
        <v>1.0</v>
      </c>
      <c r="D219" s="114" t="s">
        <v>542</v>
      </c>
      <c r="E219" s="60" t="s">
        <v>543</v>
      </c>
      <c r="F219" s="73" t="s">
        <v>544</v>
      </c>
      <c r="G219" s="62" t="s">
        <v>44</v>
      </c>
      <c r="H219" s="62" t="s">
        <v>44</v>
      </c>
      <c r="I219" s="62"/>
      <c r="J219" s="62"/>
      <c r="K219" s="62"/>
      <c r="L219" s="63"/>
      <c r="M219" s="62"/>
      <c r="N219" s="62"/>
      <c r="O219" s="62"/>
      <c r="P219" s="62"/>
      <c r="Q219" s="62" t="s">
        <v>44</v>
      </c>
    </row>
    <row r="220" ht="12.75" customHeight="1">
      <c r="A220" s="111" t="s">
        <v>541</v>
      </c>
      <c r="B220" s="112" t="s">
        <v>39</v>
      </c>
      <c r="C220" s="113">
        <v>1.0</v>
      </c>
      <c r="D220" s="114" t="s">
        <v>542</v>
      </c>
      <c r="E220" s="60" t="s">
        <v>545</v>
      </c>
      <c r="F220" s="73" t="s">
        <v>546</v>
      </c>
      <c r="G220" s="62" t="s">
        <v>44</v>
      </c>
      <c r="H220" s="62" t="s">
        <v>44</v>
      </c>
      <c r="I220" s="62"/>
      <c r="J220" s="62"/>
      <c r="K220" s="62" t="s">
        <v>44</v>
      </c>
      <c r="L220" s="63"/>
      <c r="M220" s="62"/>
      <c r="N220" s="62"/>
      <c r="O220" s="62"/>
      <c r="P220" s="62"/>
      <c r="Q220" s="62" t="s">
        <v>44</v>
      </c>
    </row>
    <row r="221" ht="12.75" customHeight="1">
      <c r="A221" s="111" t="s">
        <v>541</v>
      </c>
      <c r="B221" s="112"/>
      <c r="C221" s="113">
        <v>2.0</v>
      </c>
      <c r="D221" s="114" t="s">
        <v>542</v>
      </c>
      <c r="E221" s="60" t="s">
        <v>547</v>
      </c>
      <c r="F221" s="73" t="s">
        <v>548</v>
      </c>
      <c r="G221" s="62" t="s">
        <v>44</v>
      </c>
      <c r="H221" s="62" t="s">
        <v>44</v>
      </c>
      <c r="I221" s="62"/>
      <c r="J221" s="62"/>
      <c r="K221" s="62"/>
      <c r="L221" s="63"/>
      <c r="M221" s="62"/>
      <c r="N221" s="62"/>
      <c r="O221" s="62"/>
      <c r="P221" s="62" t="s">
        <v>44</v>
      </c>
      <c r="Q221" s="62"/>
    </row>
    <row r="222" ht="12.75" customHeight="1">
      <c r="A222" s="111" t="s">
        <v>541</v>
      </c>
      <c r="B222" s="112"/>
      <c r="C222" s="113">
        <v>1.0</v>
      </c>
      <c r="D222" s="114" t="s">
        <v>542</v>
      </c>
      <c r="E222" s="60" t="s">
        <v>549</v>
      </c>
      <c r="F222" s="73" t="s">
        <v>550</v>
      </c>
      <c r="G222" s="62" t="s">
        <v>44</v>
      </c>
      <c r="H222" s="62"/>
      <c r="I222" s="62"/>
      <c r="J222" s="62"/>
      <c r="K222" s="62" t="s">
        <v>44</v>
      </c>
      <c r="L222" s="63"/>
      <c r="M222" s="62"/>
      <c r="N222" s="62"/>
      <c r="O222" s="62"/>
      <c r="P222" s="62" t="s">
        <v>44</v>
      </c>
      <c r="Q222" s="62" t="s">
        <v>44</v>
      </c>
    </row>
    <row r="223" ht="12.75" customHeight="1">
      <c r="A223" s="111" t="s">
        <v>541</v>
      </c>
      <c r="B223" s="112" t="s">
        <v>519</v>
      </c>
      <c r="C223" s="113">
        <v>1.0</v>
      </c>
      <c r="D223" s="114" t="s">
        <v>542</v>
      </c>
      <c r="E223" s="60" t="s">
        <v>551</v>
      </c>
      <c r="F223" s="73" t="s">
        <v>552</v>
      </c>
      <c r="G223" s="62" t="s">
        <v>44</v>
      </c>
      <c r="H223" s="62"/>
      <c r="I223" s="62"/>
      <c r="J223" s="62"/>
      <c r="K223" s="62" t="s">
        <v>44</v>
      </c>
      <c r="L223" s="63" t="s">
        <v>44</v>
      </c>
      <c r="M223" s="62"/>
      <c r="N223" s="62"/>
      <c r="O223" s="62"/>
      <c r="P223" s="62"/>
      <c r="Q223" s="62" t="s">
        <v>44</v>
      </c>
    </row>
    <row r="224" ht="12.75" customHeight="1">
      <c r="A224" s="111" t="s">
        <v>541</v>
      </c>
      <c r="B224" s="112" t="s">
        <v>519</v>
      </c>
      <c r="C224" s="113">
        <v>1.0</v>
      </c>
      <c r="D224" s="114" t="s">
        <v>542</v>
      </c>
      <c r="E224" s="60" t="s">
        <v>553</v>
      </c>
      <c r="F224" s="73" t="s">
        <v>554</v>
      </c>
      <c r="G224" s="62" t="s">
        <v>44</v>
      </c>
      <c r="H224" s="62"/>
      <c r="I224" s="62"/>
      <c r="J224" s="62"/>
      <c r="K224" s="62"/>
      <c r="L224" s="63"/>
      <c r="M224" s="62"/>
      <c r="N224" s="62"/>
      <c r="O224" s="62"/>
      <c r="P224" s="62"/>
      <c r="Q224" s="62" t="s">
        <v>44</v>
      </c>
    </row>
    <row r="225" ht="12.75" customHeight="1">
      <c r="A225" s="111" t="s">
        <v>541</v>
      </c>
      <c r="B225" s="112"/>
      <c r="C225" s="113">
        <v>1.0</v>
      </c>
      <c r="D225" s="114" t="s">
        <v>542</v>
      </c>
      <c r="E225" s="60" t="s">
        <v>555</v>
      </c>
      <c r="F225" s="73" t="s">
        <v>556</v>
      </c>
      <c r="G225" s="62" t="s">
        <v>44</v>
      </c>
      <c r="H225" s="62"/>
      <c r="I225" s="62" t="s">
        <v>44</v>
      </c>
      <c r="J225" s="62"/>
      <c r="K225" s="62" t="s">
        <v>44</v>
      </c>
      <c r="L225" s="63"/>
      <c r="M225" s="62"/>
      <c r="N225" s="62"/>
      <c r="O225" s="62"/>
      <c r="P225" s="62"/>
      <c r="Q225" s="62"/>
    </row>
    <row r="226" ht="12.75" customHeight="1">
      <c r="A226" s="111" t="s">
        <v>541</v>
      </c>
      <c r="B226" s="112"/>
      <c r="C226" s="117" t="s">
        <v>40</v>
      </c>
      <c r="D226" s="114" t="s">
        <v>542</v>
      </c>
      <c r="E226" s="60" t="s">
        <v>557</v>
      </c>
      <c r="F226" s="61" t="s">
        <v>558</v>
      </c>
      <c r="G226" s="62"/>
      <c r="H226" s="62"/>
      <c r="I226" s="62"/>
      <c r="J226" s="62"/>
      <c r="K226" s="62"/>
      <c r="L226" s="63" t="s">
        <v>44</v>
      </c>
      <c r="M226" s="62"/>
      <c r="N226" s="62"/>
      <c r="O226" s="62" t="s">
        <v>559</v>
      </c>
      <c r="P226" s="62"/>
      <c r="Q226" s="62"/>
    </row>
    <row r="227" ht="12.75" customHeight="1">
      <c r="A227" s="111" t="s">
        <v>541</v>
      </c>
      <c r="B227" s="112"/>
      <c r="C227" s="117" t="s">
        <v>40</v>
      </c>
      <c r="D227" s="114" t="s">
        <v>542</v>
      </c>
      <c r="E227" s="60" t="s">
        <v>560</v>
      </c>
      <c r="F227" s="61" t="s">
        <v>561</v>
      </c>
      <c r="G227" s="62" t="s">
        <v>44</v>
      </c>
      <c r="H227" s="62" t="s">
        <v>44</v>
      </c>
      <c r="I227" s="62"/>
      <c r="J227" s="62"/>
      <c r="K227" s="62"/>
      <c r="L227" s="63"/>
      <c r="M227" s="62"/>
      <c r="N227" s="62"/>
      <c r="O227" s="62"/>
      <c r="P227" s="62" t="s">
        <v>44</v>
      </c>
      <c r="Q227" s="62"/>
    </row>
    <row r="228" ht="12.75" customHeight="1">
      <c r="A228" s="111" t="s">
        <v>541</v>
      </c>
      <c r="B228" s="112"/>
      <c r="C228" s="117" t="s">
        <v>40</v>
      </c>
      <c r="D228" s="114" t="s">
        <v>542</v>
      </c>
      <c r="E228" s="60" t="s">
        <v>562</v>
      </c>
      <c r="F228" s="61" t="s">
        <v>563</v>
      </c>
      <c r="G228" s="62"/>
      <c r="H228" s="62"/>
      <c r="I228" s="62"/>
      <c r="J228" s="62"/>
      <c r="K228" s="62"/>
      <c r="L228" s="63" t="s">
        <v>44</v>
      </c>
      <c r="M228" s="62"/>
      <c r="N228" s="62"/>
      <c r="O228" s="62"/>
      <c r="P228" s="62" t="s">
        <v>44</v>
      </c>
      <c r="Q228" s="62"/>
    </row>
    <row r="229" ht="12.75" customHeight="1">
      <c r="A229" s="111" t="s">
        <v>541</v>
      </c>
      <c r="B229" s="112" t="s">
        <v>519</v>
      </c>
      <c r="C229" s="113">
        <v>1.0</v>
      </c>
      <c r="D229" s="114" t="s">
        <v>542</v>
      </c>
      <c r="E229" s="60" t="s">
        <v>564</v>
      </c>
      <c r="F229" s="73" t="s">
        <v>565</v>
      </c>
      <c r="G229" s="62" t="s">
        <v>44</v>
      </c>
      <c r="H229" s="62"/>
      <c r="I229" s="62"/>
      <c r="J229" s="62" t="s">
        <v>44</v>
      </c>
      <c r="K229" s="62"/>
      <c r="L229" s="63"/>
      <c r="M229" s="62"/>
      <c r="N229" s="62"/>
      <c r="O229" s="62"/>
      <c r="P229" s="62" t="s">
        <v>44</v>
      </c>
      <c r="Q229" s="62" t="s">
        <v>44</v>
      </c>
    </row>
    <row r="230" ht="12.75" customHeight="1">
      <c r="A230" s="111" t="s">
        <v>541</v>
      </c>
      <c r="B230" s="116"/>
      <c r="C230" s="113">
        <v>1.0</v>
      </c>
      <c r="D230" s="114" t="s">
        <v>542</v>
      </c>
      <c r="E230" s="60" t="s">
        <v>566</v>
      </c>
      <c r="F230" s="73" t="s">
        <v>567</v>
      </c>
      <c r="G230" s="62" t="s">
        <v>44</v>
      </c>
      <c r="H230" s="62" t="s">
        <v>44</v>
      </c>
      <c r="I230" s="62"/>
      <c r="J230" s="62"/>
      <c r="K230" s="62"/>
      <c r="L230" s="63"/>
      <c r="M230" s="62"/>
      <c r="N230" s="62"/>
      <c r="O230" s="62"/>
      <c r="P230" s="62"/>
      <c r="Q230" s="62" t="s">
        <v>44</v>
      </c>
    </row>
    <row r="231" ht="12.75" customHeight="1">
      <c r="A231" s="111" t="s">
        <v>541</v>
      </c>
      <c r="B231" s="112" t="s">
        <v>519</v>
      </c>
      <c r="C231" s="113">
        <v>1.0</v>
      </c>
      <c r="D231" s="114" t="s">
        <v>542</v>
      </c>
      <c r="E231" s="60" t="s">
        <v>568</v>
      </c>
      <c r="F231" s="73" t="s">
        <v>569</v>
      </c>
      <c r="G231" s="62" t="s">
        <v>44</v>
      </c>
      <c r="H231" s="62"/>
      <c r="I231" s="62"/>
      <c r="J231" s="62"/>
      <c r="K231" s="62"/>
      <c r="L231" s="63"/>
      <c r="M231" s="62"/>
      <c r="N231" s="62"/>
      <c r="O231" s="62"/>
      <c r="P231" s="62" t="s">
        <v>44</v>
      </c>
      <c r="Q231" s="62" t="s">
        <v>44</v>
      </c>
    </row>
    <row r="232" ht="12.75" customHeight="1">
      <c r="A232" s="111" t="s">
        <v>541</v>
      </c>
      <c r="B232" s="112"/>
      <c r="C232" s="113">
        <v>1.0</v>
      </c>
      <c r="D232" s="114" t="s">
        <v>542</v>
      </c>
      <c r="E232" s="60" t="s">
        <v>570</v>
      </c>
      <c r="F232" s="73" t="s">
        <v>571</v>
      </c>
      <c r="G232" s="62" t="s">
        <v>44</v>
      </c>
      <c r="H232" s="62"/>
      <c r="I232" s="62" t="s">
        <v>44</v>
      </c>
      <c r="J232" s="62"/>
      <c r="K232" s="62" t="s">
        <v>44</v>
      </c>
      <c r="L232" s="63"/>
      <c r="M232" s="62"/>
      <c r="N232" s="62"/>
      <c r="O232" s="62"/>
      <c r="P232" s="62"/>
      <c r="Q232" s="62" t="s">
        <v>44</v>
      </c>
    </row>
    <row r="233" ht="12.75" customHeight="1">
      <c r="A233" s="111" t="s">
        <v>572</v>
      </c>
      <c r="B233" s="112"/>
      <c r="C233" s="113">
        <v>1.0</v>
      </c>
      <c r="D233" s="114" t="s">
        <v>573</v>
      </c>
      <c r="E233" s="60" t="s">
        <v>574</v>
      </c>
      <c r="F233" s="61" t="s">
        <v>575</v>
      </c>
      <c r="G233" s="62" t="s">
        <v>44</v>
      </c>
      <c r="H233" s="62"/>
      <c r="I233" s="62"/>
      <c r="J233" s="62"/>
      <c r="K233" s="62" t="s">
        <v>44</v>
      </c>
      <c r="L233" s="63"/>
      <c r="M233" s="62"/>
      <c r="N233" s="62"/>
      <c r="O233" s="62"/>
      <c r="P233" s="62"/>
      <c r="Q233" s="62" t="s">
        <v>44</v>
      </c>
    </row>
    <row r="234" ht="12.75" customHeight="1">
      <c r="A234" s="111" t="s">
        <v>572</v>
      </c>
      <c r="B234" s="112"/>
      <c r="C234" s="113">
        <v>1.0</v>
      </c>
      <c r="D234" s="114" t="s">
        <v>573</v>
      </c>
      <c r="E234" s="60" t="s">
        <v>576</v>
      </c>
      <c r="F234" s="61" t="s">
        <v>577</v>
      </c>
      <c r="G234" s="62" t="s">
        <v>44</v>
      </c>
      <c r="H234" s="62" t="s">
        <v>44</v>
      </c>
      <c r="I234" s="62"/>
      <c r="J234" s="62" t="s">
        <v>44</v>
      </c>
      <c r="K234" s="62" t="s">
        <v>44</v>
      </c>
      <c r="L234" s="63" t="s">
        <v>44</v>
      </c>
      <c r="M234" s="62"/>
      <c r="N234" s="62"/>
      <c r="O234" s="62" t="s">
        <v>44</v>
      </c>
      <c r="P234" s="62" t="s">
        <v>44</v>
      </c>
      <c r="Q234" s="62" t="s">
        <v>44</v>
      </c>
    </row>
    <row r="235" ht="12.75" customHeight="1">
      <c r="A235" s="120" t="s">
        <v>578</v>
      </c>
      <c r="B235" s="121"/>
      <c r="C235" s="122">
        <v>1.0</v>
      </c>
      <c r="D235" s="123" t="s">
        <v>579</v>
      </c>
      <c r="E235" s="99" t="s">
        <v>580</v>
      </c>
      <c r="F235" s="124" t="s">
        <v>581</v>
      </c>
      <c r="G235" s="100"/>
      <c r="H235" s="100"/>
      <c r="I235" s="100"/>
      <c r="J235" s="100"/>
      <c r="K235" s="100"/>
      <c r="L235" s="102"/>
      <c r="M235" s="100" t="s">
        <v>44</v>
      </c>
      <c r="N235" s="100"/>
      <c r="O235" s="100"/>
      <c r="P235" s="100"/>
      <c r="Q235" s="100" t="s">
        <v>44</v>
      </c>
    </row>
    <row r="236" ht="12.75" customHeight="1">
      <c r="A236" s="120" t="s">
        <v>578</v>
      </c>
      <c r="B236" s="121"/>
      <c r="C236" s="122">
        <v>1.0</v>
      </c>
      <c r="D236" s="123" t="s">
        <v>579</v>
      </c>
      <c r="E236" s="60" t="s">
        <v>582</v>
      </c>
      <c r="F236" s="61" t="s">
        <v>583</v>
      </c>
      <c r="G236" s="62" t="s">
        <v>44</v>
      </c>
      <c r="H236" s="62"/>
      <c r="I236" s="62"/>
      <c r="J236" s="62"/>
      <c r="K236" s="62"/>
      <c r="L236" s="63"/>
      <c r="M236" s="62"/>
      <c r="N236" s="62"/>
      <c r="O236" s="62"/>
      <c r="P236" s="62"/>
      <c r="Q236" s="62"/>
    </row>
    <row r="237" ht="12.75" customHeight="1">
      <c r="A237" s="120" t="s">
        <v>578</v>
      </c>
      <c r="B237" s="121" t="s">
        <v>39</v>
      </c>
      <c r="C237" s="122">
        <v>1.0</v>
      </c>
      <c r="D237" s="123" t="s">
        <v>579</v>
      </c>
      <c r="E237" s="60" t="s">
        <v>584</v>
      </c>
      <c r="F237" s="73" t="s">
        <v>585</v>
      </c>
      <c r="G237" s="62" t="s">
        <v>44</v>
      </c>
      <c r="H237" s="62"/>
      <c r="I237" s="62"/>
      <c r="J237" s="62"/>
      <c r="K237" s="62"/>
      <c r="L237" s="63"/>
      <c r="M237" s="62" t="s">
        <v>44</v>
      </c>
      <c r="N237" s="62"/>
      <c r="O237" s="62"/>
      <c r="P237" s="62"/>
      <c r="Q237" s="62"/>
    </row>
    <row r="238" ht="12.75" customHeight="1">
      <c r="A238" s="120" t="s">
        <v>578</v>
      </c>
      <c r="B238" s="121"/>
      <c r="C238" s="122">
        <v>1.0</v>
      </c>
      <c r="D238" s="123" t="s">
        <v>579</v>
      </c>
      <c r="E238" s="60" t="s">
        <v>586</v>
      </c>
      <c r="F238" s="73" t="s">
        <v>587</v>
      </c>
      <c r="G238" s="62" t="s">
        <v>44</v>
      </c>
      <c r="H238" s="62"/>
      <c r="I238" s="62"/>
      <c r="J238" s="62"/>
      <c r="K238" s="62"/>
      <c r="L238" s="63"/>
      <c r="M238" s="62"/>
      <c r="N238" s="62"/>
      <c r="O238" s="62"/>
      <c r="P238" s="62"/>
      <c r="Q238" s="62"/>
    </row>
    <row r="239" ht="12.75" customHeight="1">
      <c r="A239" s="120" t="s">
        <v>578</v>
      </c>
      <c r="B239" s="121"/>
      <c r="C239" s="122">
        <v>2.0</v>
      </c>
      <c r="D239" s="123" t="s">
        <v>579</v>
      </c>
      <c r="E239" s="60" t="s">
        <v>588</v>
      </c>
      <c r="F239" s="73" t="s">
        <v>589</v>
      </c>
      <c r="G239" s="62" t="s">
        <v>44</v>
      </c>
      <c r="H239" s="62"/>
      <c r="I239" s="62"/>
      <c r="J239" s="62"/>
      <c r="K239" s="62"/>
      <c r="L239" s="63"/>
      <c r="M239" s="62"/>
      <c r="N239" s="62"/>
      <c r="O239" s="62"/>
      <c r="P239" s="62"/>
      <c r="Q239" s="62"/>
    </row>
    <row r="240" ht="12.75" customHeight="1">
      <c r="A240" s="120" t="s">
        <v>578</v>
      </c>
      <c r="B240" s="121"/>
      <c r="C240" s="122">
        <v>3.0</v>
      </c>
      <c r="D240" s="123" t="s">
        <v>579</v>
      </c>
      <c r="E240" s="60" t="s">
        <v>590</v>
      </c>
      <c r="F240" s="61" t="s">
        <v>591</v>
      </c>
      <c r="G240" s="62" t="s">
        <v>44</v>
      </c>
      <c r="H240" s="62"/>
      <c r="I240" s="62"/>
      <c r="J240" s="62"/>
      <c r="K240" s="62"/>
      <c r="L240" s="63"/>
      <c r="M240" s="62"/>
      <c r="N240" s="62"/>
      <c r="O240" s="62"/>
      <c r="P240" s="62"/>
      <c r="Q240" s="62"/>
    </row>
    <row r="241" ht="12.75" customHeight="1">
      <c r="A241" s="120" t="s">
        <v>578</v>
      </c>
      <c r="B241" s="121"/>
      <c r="C241" s="122">
        <v>1.0</v>
      </c>
      <c r="D241" s="123" t="s">
        <v>579</v>
      </c>
      <c r="E241" s="60" t="s">
        <v>592</v>
      </c>
      <c r="F241" s="73" t="s">
        <v>593</v>
      </c>
      <c r="G241" s="62"/>
      <c r="H241" s="62" t="s">
        <v>44</v>
      </c>
      <c r="I241" s="62"/>
      <c r="J241" s="62"/>
      <c r="K241" s="62"/>
      <c r="L241" s="63" t="s">
        <v>44</v>
      </c>
      <c r="M241" s="62"/>
      <c r="N241" s="62"/>
      <c r="O241" s="62"/>
      <c r="P241" s="62" t="s">
        <v>44</v>
      </c>
      <c r="Q241" s="62" t="s">
        <v>44</v>
      </c>
    </row>
    <row r="242" ht="12.75" customHeight="1">
      <c r="A242" s="120" t="s">
        <v>578</v>
      </c>
      <c r="B242" s="125"/>
      <c r="C242" s="122">
        <v>1.0</v>
      </c>
      <c r="D242" s="123" t="s">
        <v>579</v>
      </c>
      <c r="E242" s="60" t="s">
        <v>594</v>
      </c>
      <c r="F242" s="61" t="s">
        <v>595</v>
      </c>
      <c r="G242" s="62" t="s">
        <v>44</v>
      </c>
      <c r="H242" s="62" t="s">
        <v>44</v>
      </c>
      <c r="I242" s="62"/>
      <c r="J242" s="62" t="s">
        <v>44</v>
      </c>
      <c r="K242" s="62"/>
      <c r="L242" s="63"/>
      <c r="M242" s="62"/>
      <c r="N242" s="62"/>
      <c r="O242" s="62"/>
      <c r="P242" s="62"/>
      <c r="Q242" s="62"/>
    </row>
    <row r="243" ht="12.75" customHeight="1">
      <c r="A243" s="120" t="s">
        <v>578</v>
      </c>
      <c r="B243" s="121"/>
      <c r="C243" s="122">
        <v>1.0</v>
      </c>
      <c r="D243" s="123" t="s">
        <v>579</v>
      </c>
      <c r="E243" s="60" t="s">
        <v>596</v>
      </c>
      <c r="F243" s="61" t="s">
        <v>597</v>
      </c>
      <c r="G243" s="62" t="s">
        <v>44</v>
      </c>
      <c r="H243" s="62"/>
      <c r="I243" s="62"/>
      <c r="J243" s="62"/>
      <c r="K243" s="62"/>
      <c r="L243" s="63"/>
      <c r="M243" s="62"/>
      <c r="N243" s="62"/>
      <c r="O243" s="62"/>
      <c r="P243" s="62" t="s">
        <v>44</v>
      </c>
      <c r="Q243" s="62"/>
    </row>
    <row r="244" ht="12.75" customHeight="1">
      <c r="A244" s="120" t="s">
        <v>578</v>
      </c>
      <c r="B244" s="121"/>
      <c r="C244" s="122">
        <v>1.0</v>
      </c>
      <c r="D244" s="123" t="s">
        <v>579</v>
      </c>
      <c r="E244" s="60" t="s">
        <v>598</v>
      </c>
      <c r="F244" s="73" t="s">
        <v>599</v>
      </c>
      <c r="G244" s="62" t="s">
        <v>44</v>
      </c>
      <c r="H244" s="62" t="s">
        <v>44</v>
      </c>
      <c r="I244" s="62"/>
      <c r="J244" s="62"/>
      <c r="K244" s="62"/>
      <c r="L244" s="63"/>
      <c r="M244" s="62"/>
      <c r="N244" s="62"/>
      <c r="O244" s="62"/>
      <c r="P244" s="62" t="s">
        <v>44</v>
      </c>
      <c r="Q244" s="62" t="s">
        <v>44</v>
      </c>
    </row>
    <row r="245" ht="12.75" customHeight="1">
      <c r="A245" s="120" t="s">
        <v>578</v>
      </c>
      <c r="B245" s="121"/>
      <c r="C245" s="122">
        <v>2.0</v>
      </c>
      <c r="D245" s="123" t="s">
        <v>579</v>
      </c>
      <c r="E245" s="60" t="s">
        <v>600</v>
      </c>
      <c r="F245" s="73" t="s">
        <v>601</v>
      </c>
      <c r="G245" s="62" t="s">
        <v>44</v>
      </c>
      <c r="H245" s="62" t="s">
        <v>44</v>
      </c>
      <c r="I245" s="62"/>
      <c r="J245" s="62"/>
      <c r="K245" s="62"/>
      <c r="L245" s="63"/>
      <c r="M245" s="62"/>
      <c r="N245" s="62"/>
      <c r="O245" s="62"/>
      <c r="P245" s="62" t="s">
        <v>44</v>
      </c>
      <c r="Q245" s="62" t="s">
        <v>44</v>
      </c>
    </row>
    <row r="246" ht="12.75" customHeight="1">
      <c r="A246" s="120" t="s">
        <v>578</v>
      </c>
      <c r="B246" s="121" t="s">
        <v>39</v>
      </c>
      <c r="C246" s="122">
        <v>1.0</v>
      </c>
      <c r="D246" s="123" t="s">
        <v>579</v>
      </c>
      <c r="E246" s="60" t="s">
        <v>602</v>
      </c>
      <c r="F246" s="73" t="s">
        <v>603</v>
      </c>
      <c r="G246" s="62" t="s">
        <v>44</v>
      </c>
      <c r="H246" s="62"/>
      <c r="I246" s="62"/>
      <c r="J246" s="62"/>
      <c r="K246" s="62"/>
      <c r="L246" s="63"/>
      <c r="M246" s="62"/>
      <c r="N246" s="62"/>
      <c r="O246" s="62"/>
      <c r="P246" s="62"/>
      <c r="Q246" s="62"/>
    </row>
    <row r="247" ht="12.75" customHeight="1">
      <c r="A247" s="120" t="s">
        <v>578</v>
      </c>
      <c r="B247" s="121"/>
      <c r="C247" s="122">
        <v>2.0</v>
      </c>
      <c r="D247" s="123" t="s">
        <v>579</v>
      </c>
      <c r="E247" s="60" t="s">
        <v>604</v>
      </c>
      <c r="F247" s="61" t="s">
        <v>605</v>
      </c>
      <c r="G247" s="62" t="s">
        <v>44</v>
      </c>
      <c r="H247" s="62"/>
      <c r="I247" s="62"/>
      <c r="J247" s="62"/>
      <c r="K247" s="62"/>
      <c r="L247" s="63"/>
      <c r="M247" s="62"/>
      <c r="N247" s="62"/>
      <c r="O247" s="62"/>
      <c r="P247" s="62"/>
      <c r="Q247" s="62"/>
    </row>
    <row r="248" ht="12.75" customHeight="1">
      <c r="A248" s="120" t="s">
        <v>578</v>
      </c>
      <c r="B248" s="121"/>
      <c r="C248" s="122">
        <v>1.0</v>
      </c>
      <c r="D248" s="123" t="s">
        <v>579</v>
      </c>
      <c r="E248" s="60" t="s">
        <v>606</v>
      </c>
      <c r="F248" s="61" t="s">
        <v>607</v>
      </c>
      <c r="G248" s="62" t="s">
        <v>44</v>
      </c>
      <c r="H248" s="62"/>
      <c r="I248" s="62"/>
      <c r="J248" s="62"/>
      <c r="K248" s="62"/>
      <c r="L248" s="63"/>
      <c r="M248" s="62"/>
      <c r="N248" s="62"/>
      <c r="O248" s="62"/>
      <c r="P248" s="62"/>
      <c r="Q248" s="62"/>
    </row>
    <row r="249" ht="12.75" customHeight="1">
      <c r="A249" s="126" t="s">
        <v>608</v>
      </c>
      <c r="B249" s="127"/>
      <c r="C249" s="128">
        <v>1.0</v>
      </c>
      <c r="D249" s="123" t="s">
        <v>609</v>
      </c>
      <c r="E249" s="60" t="s">
        <v>610</v>
      </c>
      <c r="F249" s="73" t="s">
        <v>611</v>
      </c>
      <c r="G249" s="62"/>
      <c r="H249" s="62"/>
      <c r="I249" s="62"/>
      <c r="J249" s="62"/>
      <c r="K249" s="62" t="s">
        <v>44</v>
      </c>
      <c r="L249" s="63" t="s">
        <v>44</v>
      </c>
      <c r="M249" s="62"/>
      <c r="N249" s="62"/>
      <c r="O249" s="62"/>
      <c r="P249" s="62"/>
      <c r="Q249" s="62"/>
    </row>
    <row r="250" ht="12.75" customHeight="1">
      <c r="A250" s="126" t="s">
        <v>608</v>
      </c>
      <c r="B250" s="127"/>
      <c r="C250" s="128">
        <v>1.0</v>
      </c>
      <c r="D250" s="123" t="s">
        <v>609</v>
      </c>
      <c r="E250" s="60" t="s">
        <v>612</v>
      </c>
      <c r="F250" s="61" t="s">
        <v>613</v>
      </c>
      <c r="G250" s="62" t="s">
        <v>44</v>
      </c>
      <c r="H250" s="62"/>
      <c r="I250" s="62"/>
      <c r="J250" s="62"/>
      <c r="K250" s="62"/>
      <c r="L250" s="63"/>
      <c r="M250" s="62"/>
      <c r="N250" s="62"/>
      <c r="O250" s="62"/>
      <c r="P250" s="62"/>
      <c r="Q250" s="62"/>
    </row>
    <row r="251" ht="12.75" customHeight="1">
      <c r="A251" s="126" t="s">
        <v>608</v>
      </c>
      <c r="B251" s="127"/>
      <c r="C251" s="128">
        <v>1.0</v>
      </c>
      <c r="D251" s="123" t="s">
        <v>609</v>
      </c>
      <c r="E251" s="60" t="s">
        <v>614</v>
      </c>
      <c r="F251" s="61" t="s">
        <v>615</v>
      </c>
      <c r="G251" s="62" t="s">
        <v>44</v>
      </c>
      <c r="H251" s="62" t="s">
        <v>44</v>
      </c>
      <c r="I251" s="62"/>
      <c r="J251" s="62"/>
      <c r="K251" s="62"/>
      <c r="L251" s="63"/>
      <c r="M251" s="62"/>
      <c r="N251" s="62"/>
      <c r="O251" s="62"/>
      <c r="P251" s="62" t="s">
        <v>44</v>
      </c>
      <c r="Q251" s="62"/>
    </row>
    <row r="252" ht="12.75" customHeight="1">
      <c r="A252" s="126" t="s">
        <v>608</v>
      </c>
      <c r="B252" s="127" t="s">
        <v>39</v>
      </c>
      <c r="C252" s="128">
        <v>1.0</v>
      </c>
      <c r="D252" s="123" t="s">
        <v>609</v>
      </c>
      <c r="E252" s="60" t="s">
        <v>616</v>
      </c>
      <c r="F252" s="73" t="s">
        <v>617</v>
      </c>
      <c r="G252" s="62" t="s">
        <v>44</v>
      </c>
      <c r="H252" s="62"/>
      <c r="I252" s="62"/>
      <c r="J252" s="62"/>
      <c r="K252" s="62"/>
      <c r="L252" s="63"/>
      <c r="M252" s="62"/>
      <c r="N252" s="62"/>
      <c r="O252" s="62"/>
      <c r="P252" s="62"/>
      <c r="Q252" s="62"/>
    </row>
    <row r="253" ht="12.75" customHeight="1">
      <c r="A253" s="126" t="s">
        <v>608</v>
      </c>
      <c r="B253" s="127"/>
      <c r="C253" s="128">
        <v>1.0</v>
      </c>
      <c r="D253" s="123" t="s">
        <v>609</v>
      </c>
      <c r="E253" s="60" t="s">
        <v>618</v>
      </c>
      <c r="F253" s="61" t="s">
        <v>619</v>
      </c>
      <c r="G253" s="62" t="s">
        <v>44</v>
      </c>
      <c r="H253" s="62"/>
      <c r="I253" s="62"/>
      <c r="J253" s="62"/>
      <c r="K253" s="62"/>
      <c r="L253" s="63" t="s">
        <v>44</v>
      </c>
      <c r="M253" s="62"/>
      <c r="N253" s="62"/>
      <c r="O253" s="62"/>
      <c r="P253" s="62"/>
      <c r="Q253" s="62" t="s">
        <v>44</v>
      </c>
    </row>
    <row r="254" ht="12.75" customHeight="1">
      <c r="A254" s="126" t="s">
        <v>608</v>
      </c>
      <c r="B254" s="127"/>
      <c r="C254" s="128">
        <v>1.0</v>
      </c>
      <c r="D254" s="123" t="s">
        <v>609</v>
      </c>
      <c r="E254" s="60" t="s">
        <v>620</v>
      </c>
      <c r="F254" s="61" t="s">
        <v>621</v>
      </c>
      <c r="G254" s="62" t="s">
        <v>44</v>
      </c>
      <c r="H254" s="62" t="s">
        <v>44</v>
      </c>
      <c r="I254" s="62"/>
      <c r="J254" s="62" t="s">
        <v>44</v>
      </c>
      <c r="K254" s="62" t="s">
        <v>44</v>
      </c>
      <c r="L254" s="63"/>
      <c r="M254" s="62"/>
      <c r="N254" s="62"/>
      <c r="O254" s="62"/>
      <c r="P254" s="62"/>
      <c r="Q254" s="62" t="s">
        <v>44</v>
      </c>
    </row>
    <row r="255" ht="12.75" customHeight="1">
      <c r="A255" s="126" t="s">
        <v>608</v>
      </c>
      <c r="B255" s="127"/>
      <c r="C255" s="128">
        <v>1.0</v>
      </c>
      <c r="D255" s="123" t="s">
        <v>609</v>
      </c>
      <c r="E255" s="60" t="s">
        <v>622</v>
      </c>
      <c r="F255" s="61" t="s">
        <v>623</v>
      </c>
      <c r="G255" s="62"/>
      <c r="H255" s="62"/>
      <c r="I255" s="62"/>
      <c r="J255" s="62" t="s">
        <v>44</v>
      </c>
      <c r="K255" s="62" t="s">
        <v>44</v>
      </c>
      <c r="L255" s="63" t="s">
        <v>44</v>
      </c>
      <c r="M255" s="62"/>
      <c r="N255" s="62"/>
      <c r="O255" s="62"/>
      <c r="P255" s="62"/>
      <c r="Q255" s="62" t="s">
        <v>44</v>
      </c>
    </row>
    <row r="256" ht="12.75" customHeight="1">
      <c r="A256" s="126" t="s">
        <v>608</v>
      </c>
      <c r="B256" s="127" t="s">
        <v>39</v>
      </c>
      <c r="C256" s="128">
        <v>1.0</v>
      </c>
      <c r="D256" s="123" t="s">
        <v>609</v>
      </c>
      <c r="E256" s="60" t="s">
        <v>624</v>
      </c>
      <c r="F256" s="61" t="s">
        <v>625</v>
      </c>
      <c r="G256" s="62" t="s">
        <v>44</v>
      </c>
      <c r="H256" s="62"/>
      <c r="I256" s="62" t="s">
        <v>44</v>
      </c>
      <c r="J256" s="62" t="s">
        <v>44</v>
      </c>
      <c r="K256" s="62"/>
      <c r="L256" s="63"/>
      <c r="M256" s="62"/>
      <c r="N256" s="62"/>
      <c r="O256" s="62"/>
      <c r="P256" s="62" t="s">
        <v>44</v>
      </c>
      <c r="Q256" s="62" t="s">
        <v>44</v>
      </c>
    </row>
    <row r="257" ht="12.75" customHeight="1">
      <c r="A257" s="126" t="s">
        <v>608</v>
      </c>
      <c r="B257" s="127"/>
      <c r="C257" s="128">
        <v>1.0</v>
      </c>
      <c r="D257" s="123" t="s">
        <v>609</v>
      </c>
      <c r="E257" s="60" t="s">
        <v>626</v>
      </c>
      <c r="F257" s="61" t="s">
        <v>627</v>
      </c>
      <c r="G257" s="62" t="s">
        <v>44</v>
      </c>
      <c r="H257" s="62"/>
      <c r="I257" s="62"/>
      <c r="J257" s="62"/>
      <c r="K257" s="62"/>
      <c r="L257" s="63"/>
      <c r="M257" s="62" t="s">
        <v>44</v>
      </c>
      <c r="N257" s="62"/>
      <c r="O257" s="62"/>
      <c r="P257" s="62"/>
      <c r="Q257" s="62" t="s">
        <v>44</v>
      </c>
    </row>
    <row r="258" ht="12.75" customHeight="1">
      <c r="A258" s="126" t="s">
        <v>608</v>
      </c>
      <c r="B258" s="127"/>
      <c r="C258" s="128">
        <v>1.0</v>
      </c>
      <c r="D258" s="123" t="s">
        <v>609</v>
      </c>
      <c r="E258" s="60" t="s">
        <v>628</v>
      </c>
      <c r="F258" s="61" t="s">
        <v>629</v>
      </c>
      <c r="G258" s="62" t="s">
        <v>44</v>
      </c>
      <c r="H258" s="62"/>
      <c r="I258" s="62"/>
      <c r="J258" s="62"/>
      <c r="K258" s="62"/>
      <c r="L258" s="63"/>
      <c r="M258" s="62"/>
      <c r="N258" s="62"/>
      <c r="O258" s="62"/>
      <c r="P258" s="62"/>
      <c r="Q258" s="62"/>
    </row>
    <row r="259" ht="12.75" customHeight="1">
      <c r="A259" s="126" t="s">
        <v>608</v>
      </c>
      <c r="B259" s="127"/>
      <c r="C259" s="128">
        <v>1.0</v>
      </c>
      <c r="D259" s="123" t="s">
        <v>609</v>
      </c>
      <c r="E259" s="60" t="s">
        <v>630</v>
      </c>
      <c r="F259" s="61" t="s">
        <v>631</v>
      </c>
      <c r="G259" s="62" t="s">
        <v>44</v>
      </c>
      <c r="H259" s="62" t="s">
        <v>44</v>
      </c>
      <c r="I259" s="62"/>
      <c r="J259" s="62"/>
      <c r="K259" s="62"/>
      <c r="L259" s="63"/>
      <c r="M259" s="62"/>
      <c r="N259" s="62"/>
      <c r="O259" s="62"/>
      <c r="P259" s="62"/>
      <c r="Q259" s="62"/>
    </row>
    <row r="260" ht="12.75" customHeight="1">
      <c r="A260" s="126" t="s">
        <v>608</v>
      </c>
      <c r="B260" s="127"/>
      <c r="C260" s="128">
        <v>1.0</v>
      </c>
      <c r="D260" s="123" t="s">
        <v>609</v>
      </c>
      <c r="E260" s="60" t="s">
        <v>632</v>
      </c>
      <c r="F260" s="73" t="s">
        <v>633</v>
      </c>
      <c r="G260" s="62"/>
      <c r="H260" s="62"/>
      <c r="I260" s="62" t="s">
        <v>44</v>
      </c>
      <c r="J260" s="62"/>
      <c r="K260" s="62"/>
      <c r="L260" s="63"/>
      <c r="M260" s="62"/>
      <c r="N260" s="62"/>
      <c r="O260" s="62"/>
      <c r="P260" s="62" t="s">
        <v>44</v>
      </c>
      <c r="Q260" s="62"/>
    </row>
    <row r="261" ht="12.75" customHeight="1">
      <c r="A261" s="126" t="s">
        <v>608</v>
      </c>
      <c r="B261" s="127"/>
      <c r="C261" s="128">
        <v>2.0</v>
      </c>
      <c r="D261" s="123" t="s">
        <v>609</v>
      </c>
      <c r="E261" s="60" t="s">
        <v>634</v>
      </c>
      <c r="F261" s="76" t="s">
        <v>635</v>
      </c>
      <c r="G261" s="62"/>
      <c r="H261" s="62"/>
      <c r="I261" s="62" t="s">
        <v>44</v>
      </c>
      <c r="J261" s="62"/>
      <c r="K261" s="62"/>
      <c r="L261" s="63"/>
      <c r="M261" s="62"/>
      <c r="N261" s="62"/>
      <c r="O261" s="62"/>
      <c r="P261" s="62" t="s">
        <v>44</v>
      </c>
      <c r="Q261" s="62"/>
    </row>
    <row r="262" ht="12.75" customHeight="1">
      <c r="A262" s="126" t="s">
        <v>608</v>
      </c>
      <c r="B262" s="127"/>
      <c r="C262" s="128">
        <v>3.0</v>
      </c>
      <c r="D262" s="123" t="s">
        <v>609</v>
      </c>
      <c r="E262" s="60" t="s">
        <v>636</v>
      </c>
      <c r="F262" s="76" t="s">
        <v>637</v>
      </c>
      <c r="G262" s="62"/>
      <c r="H262" s="62"/>
      <c r="I262" s="62" t="s">
        <v>44</v>
      </c>
      <c r="J262" s="62"/>
      <c r="K262" s="62"/>
      <c r="L262" s="63"/>
      <c r="M262" s="62"/>
      <c r="N262" s="62"/>
      <c r="O262" s="62"/>
      <c r="P262" s="62" t="s">
        <v>44</v>
      </c>
      <c r="Q262" s="62"/>
    </row>
    <row r="263" ht="12.75" customHeight="1">
      <c r="A263" s="126" t="s">
        <v>608</v>
      </c>
      <c r="B263" s="127"/>
      <c r="C263" s="128">
        <v>1.0</v>
      </c>
      <c r="D263" s="123" t="s">
        <v>609</v>
      </c>
      <c r="E263" s="60" t="s">
        <v>638</v>
      </c>
      <c r="F263" s="73" t="s">
        <v>639</v>
      </c>
      <c r="G263" s="62" t="s">
        <v>44</v>
      </c>
      <c r="H263" s="62"/>
      <c r="I263" s="62"/>
      <c r="J263" s="62"/>
      <c r="K263" s="62"/>
      <c r="L263" s="63"/>
      <c r="M263" s="62"/>
      <c r="N263" s="62"/>
      <c r="O263" s="62"/>
      <c r="P263" s="62"/>
      <c r="Q263" s="62" t="s">
        <v>44</v>
      </c>
    </row>
    <row r="264" ht="12.75" customHeight="1">
      <c r="A264" s="126" t="s">
        <v>608</v>
      </c>
      <c r="B264" s="127"/>
      <c r="C264" s="128">
        <v>1.0</v>
      </c>
      <c r="D264" s="123" t="s">
        <v>609</v>
      </c>
      <c r="E264" s="60" t="s">
        <v>640</v>
      </c>
      <c r="F264" s="73" t="s">
        <v>641</v>
      </c>
      <c r="G264" s="62"/>
      <c r="H264" s="62"/>
      <c r="I264" s="62"/>
      <c r="J264" s="62" t="s">
        <v>44</v>
      </c>
      <c r="K264" s="62" t="s">
        <v>44</v>
      </c>
      <c r="L264" s="63"/>
      <c r="M264" s="62"/>
      <c r="N264" s="62"/>
      <c r="O264" s="62"/>
      <c r="P264" s="62"/>
      <c r="Q264" s="62"/>
    </row>
    <row r="265" ht="12.75" customHeight="1">
      <c r="A265" s="126" t="s">
        <v>642</v>
      </c>
      <c r="B265" s="127"/>
      <c r="C265" s="128">
        <v>1.0</v>
      </c>
      <c r="D265" s="123" t="s">
        <v>643</v>
      </c>
      <c r="E265" s="60" t="s">
        <v>644</v>
      </c>
      <c r="F265" s="61" t="s">
        <v>645</v>
      </c>
      <c r="G265" s="62" t="s">
        <v>44</v>
      </c>
      <c r="H265" s="62"/>
      <c r="I265" s="62"/>
      <c r="J265" s="62"/>
      <c r="K265" s="62"/>
      <c r="L265" s="63"/>
      <c r="M265" s="62"/>
      <c r="N265" s="62"/>
      <c r="O265" s="62"/>
      <c r="P265" s="62"/>
      <c r="Q265" s="62" t="s">
        <v>44</v>
      </c>
    </row>
    <row r="266" ht="12.75" customHeight="1">
      <c r="A266" s="126" t="s">
        <v>642</v>
      </c>
      <c r="B266" s="127"/>
      <c r="C266" s="128">
        <v>2.0</v>
      </c>
      <c r="D266" s="123" t="s">
        <v>643</v>
      </c>
      <c r="E266" s="60" t="s">
        <v>646</v>
      </c>
      <c r="F266" s="61" t="s">
        <v>647</v>
      </c>
      <c r="G266" s="62" t="s">
        <v>44</v>
      </c>
      <c r="H266" s="62"/>
      <c r="I266" s="62"/>
      <c r="J266" s="62"/>
      <c r="K266" s="62"/>
      <c r="L266" s="63"/>
      <c r="M266" s="62"/>
      <c r="N266" s="62"/>
      <c r="O266" s="62"/>
      <c r="P266" s="62"/>
      <c r="Q266" s="62" t="s">
        <v>44</v>
      </c>
    </row>
    <row r="267" ht="12.75" customHeight="1">
      <c r="A267" s="126" t="s">
        <v>642</v>
      </c>
      <c r="B267" s="127"/>
      <c r="C267" s="128">
        <v>1.0</v>
      </c>
      <c r="D267" s="123" t="s">
        <v>643</v>
      </c>
      <c r="E267" s="60" t="s">
        <v>648</v>
      </c>
      <c r="F267" s="61" t="s">
        <v>649</v>
      </c>
      <c r="G267" s="62" t="s">
        <v>44</v>
      </c>
      <c r="H267" s="62"/>
      <c r="I267" s="62"/>
      <c r="J267" s="62"/>
      <c r="K267" s="62"/>
      <c r="L267" s="63"/>
      <c r="M267" s="62"/>
      <c r="N267" s="62"/>
      <c r="O267" s="62"/>
      <c r="P267" s="62"/>
      <c r="Q267" s="62" t="s">
        <v>44</v>
      </c>
    </row>
    <row r="268" ht="12.75" customHeight="1">
      <c r="A268" s="126" t="s">
        <v>642</v>
      </c>
      <c r="B268" s="127" t="s">
        <v>39</v>
      </c>
      <c r="C268" s="128">
        <v>1.0</v>
      </c>
      <c r="D268" s="123" t="s">
        <v>643</v>
      </c>
      <c r="E268" s="60" t="s">
        <v>650</v>
      </c>
      <c r="F268" s="61" t="s">
        <v>651</v>
      </c>
      <c r="G268" s="62" t="s">
        <v>44</v>
      </c>
      <c r="H268" s="62"/>
      <c r="I268" s="62"/>
      <c r="J268" s="62"/>
      <c r="K268" s="62"/>
      <c r="L268" s="63"/>
      <c r="M268" s="62"/>
      <c r="N268" s="62"/>
      <c r="O268" s="62"/>
      <c r="P268" s="62" t="s">
        <v>44</v>
      </c>
      <c r="Q268" s="62"/>
    </row>
    <row r="269" ht="12.75" customHeight="1">
      <c r="A269" s="126" t="s">
        <v>642</v>
      </c>
      <c r="B269" s="127" t="s">
        <v>39</v>
      </c>
      <c r="C269" s="128">
        <v>1.0</v>
      </c>
      <c r="D269" s="123" t="s">
        <v>643</v>
      </c>
      <c r="E269" s="60" t="s">
        <v>652</v>
      </c>
      <c r="F269" s="61" t="s">
        <v>653</v>
      </c>
      <c r="G269" s="62" t="s">
        <v>44</v>
      </c>
      <c r="H269" s="62"/>
      <c r="I269" s="62"/>
      <c r="J269" s="62" t="s">
        <v>44</v>
      </c>
      <c r="K269" s="62"/>
      <c r="L269" s="63"/>
      <c r="M269" s="62"/>
      <c r="N269" s="62"/>
      <c r="O269" s="62"/>
      <c r="P269" s="62"/>
      <c r="Q269" s="62" t="s">
        <v>44</v>
      </c>
    </row>
    <row r="270" ht="12.75" customHeight="1">
      <c r="A270" s="126" t="s">
        <v>642</v>
      </c>
      <c r="B270" s="129"/>
      <c r="C270" s="128">
        <v>1.0</v>
      </c>
      <c r="D270" s="123" t="s">
        <v>643</v>
      </c>
      <c r="E270" s="60" t="s">
        <v>654</v>
      </c>
      <c r="F270" s="61" t="s">
        <v>655</v>
      </c>
      <c r="G270" s="62" t="s">
        <v>44</v>
      </c>
      <c r="H270" s="62"/>
      <c r="I270" s="62"/>
      <c r="J270" s="62" t="s">
        <v>44</v>
      </c>
      <c r="K270" s="62"/>
      <c r="L270" s="63"/>
      <c r="M270" s="62"/>
      <c r="N270" s="62"/>
      <c r="O270" s="62"/>
      <c r="P270" s="62"/>
      <c r="Q270" s="62" t="s">
        <v>656</v>
      </c>
    </row>
    <row r="271" ht="12.75" customHeight="1">
      <c r="A271" s="126" t="s">
        <v>657</v>
      </c>
      <c r="B271" s="127"/>
      <c r="C271" s="128">
        <v>1.0</v>
      </c>
      <c r="D271" s="123" t="s">
        <v>658</v>
      </c>
      <c r="E271" s="60" t="s">
        <v>659</v>
      </c>
      <c r="F271" s="73" t="s">
        <v>660</v>
      </c>
      <c r="G271" s="62" t="s">
        <v>44</v>
      </c>
      <c r="H271" s="62"/>
      <c r="I271" s="62"/>
      <c r="J271" s="62"/>
      <c r="K271" s="62"/>
      <c r="L271" s="63"/>
      <c r="M271" s="62"/>
      <c r="N271" s="62"/>
      <c r="O271" s="62"/>
      <c r="P271" s="62"/>
      <c r="Q271" s="62" t="s">
        <v>44</v>
      </c>
    </row>
    <row r="272" ht="12.75" customHeight="1">
      <c r="A272" s="126" t="s">
        <v>657</v>
      </c>
      <c r="B272" s="129"/>
      <c r="C272" s="128">
        <v>1.0</v>
      </c>
      <c r="D272" s="123" t="s">
        <v>658</v>
      </c>
      <c r="E272" s="60" t="s">
        <v>661</v>
      </c>
      <c r="F272" s="61" t="s">
        <v>662</v>
      </c>
      <c r="G272" s="62" t="s">
        <v>44</v>
      </c>
      <c r="H272" s="62"/>
      <c r="I272" s="62"/>
      <c r="J272" s="62"/>
      <c r="K272" s="62"/>
      <c r="L272" s="63"/>
      <c r="M272" s="62"/>
      <c r="N272" s="62"/>
      <c r="O272" s="62"/>
      <c r="P272" s="62"/>
      <c r="Q272" s="62" t="s">
        <v>44</v>
      </c>
    </row>
    <row r="273" ht="12.75" customHeight="1">
      <c r="A273" s="126" t="s">
        <v>657</v>
      </c>
      <c r="B273" s="127"/>
      <c r="C273" s="128">
        <v>1.0</v>
      </c>
      <c r="D273" s="123" t="s">
        <v>658</v>
      </c>
      <c r="E273" s="60" t="s">
        <v>663</v>
      </c>
      <c r="F273" s="61" t="s">
        <v>664</v>
      </c>
      <c r="G273" s="62" t="s">
        <v>44</v>
      </c>
      <c r="H273" s="62"/>
      <c r="I273" s="62"/>
      <c r="J273" s="62"/>
      <c r="K273" s="62"/>
      <c r="L273" s="63"/>
      <c r="M273" s="62"/>
      <c r="N273" s="62"/>
      <c r="O273" s="62"/>
      <c r="P273" s="62"/>
      <c r="Q273" s="62" t="s">
        <v>44</v>
      </c>
    </row>
    <row r="274" ht="12.75" customHeight="1">
      <c r="A274" s="126" t="s">
        <v>657</v>
      </c>
      <c r="B274" s="129"/>
      <c r="C274" s="128">
        <v>1.0</v>
      </c>
      <c r="D274" s="123" t="s">
        <v>658</v>
      </c>
      <c r="E274" s="60" t="s">
        <v>665</v>
      </c>
      <c r="F274" s="61" t="s">
        <v>666</v>
      </c>
      <c r="G274" s="62" t="s">
        <v>44</v>
      </c>
      <c r="H274" s="62"/>
      <c r="I274" s="62"/>
      <c r="J274" s="62"/>
      <c r="K274" s="62"/>
      <c r="L274" s="63"/>
      <c r="M274" s="62" t="s">
        <v>44</v>
      </c>
      <c r="N274" s="62"/>
      <c r="O274" s="62"/>
      <c r="P274" s="62"/>
      <c r="Q274" s="62"/>
    </row>
    <row r="275" ht="12.75" customHeight="1">
      <c r="A275" s="126" t="s">
        <v>657</v>
      </c>
      <c r="B275" s="127"/>
      <c r="C275" s="128">
        <v>1.0</v>
      </c>
      <c r="D275" s="123" t="s">
        <v>658</v>
      </c>
      <c r="E275" s="60" t="s">
        <v>667</v>
      </c>
      <c r="F275" s="73" t="s">
        <v>668</v>
      </c>
      <c r="G275" s="62" t="s">
        <v>44</v>
      </c>
      <c r="H275" s="62"/>
      <c r="I275" s="62"/>
      <c r="J275" s="62"/>
      <c r="K275" s="62"/>
      <c r="L275" s="63"/>
      <c r="M275" s="62"/>
      <c r="N275" s="62"/>
      <c r="O275" s="62"/>
      <c r="P275" s="62"/>
      <c r="Q275" s="62" t="s">
        <v>44</v>
      </c>
    </row>
    <row r="276" ht="12.75" customHeight="1">
      <c r="A276" s="126" t="s">
        <v>657</v>
      </c>
      <c r="B276" s="127"/>
      <c r="C276" s="128">
        <v>2.0</v>
      </c>
      <c r="D276" s="123" t="s">
        <v>658</v>
      </c>
      <c r="E276" s="60" t="s">
        <v>669</v>
      </c>
      <c r="F276" s="61" t="s">
        <v>670</v>
      </c>
      <c r="G276" s="62" t="s">
        <v>44</v>
      </c>
      <c r="H276" s="62"/>
      <c r="I276" s="62"/>
      <c r="J276" s="62"/>
      <c r="K276" s="62"/>
      <c r="L276" s="63"/>
      <c r="M276" s="62"/>
      <c r="N276" s="62"/>
      <c r="O276" s="62"/>
      <c r="P276" s="62"/>
      <c r="Q276" s="62" t="s">
        <v>44</v>
      </c>
    </row>
    <row r="277" ht="12.75" customHeight="1">
      <c r="A277" s="126" t="s">
        <v>657</v>
      </c>
      <c r="B277" s="127"/>
      <c r="C277" s="128">
        <v>1.0</v>
      </c>
      <c r="D277" s="123" t="s">
        <v>658</v>
      </c>
      <c r="E277" s="60" t="s">
        <v>671</v>
      </c>
      <c r="F277" s="61" t="s">
        <v>672</v>
      </c>
      <c r="G277" s="62" t="s">
        <v>44</v>
      </c>
      <c r="H277" s="62"/>
      <c r="I277" s="62"/>
      <c r="J277" s="62"/>
      <c r="K277" s="62"/>
      <c r="L277" s="63"/>
      <c r="M277" s="62"/>
      <c r="N277" s="62"/>
      <c r="O277" s="62"/>
      <c r="P277" s="62"/>
      <c r="Q277" s="62" t="s">
        <v>44</v>
      </c>
    </row>
    <row r="278" ht="12.75" customHeight="1">
      <c r="A278" s="126" t="s">
        <v>657</v>
      </c>
      <c r="B278" s="127"/>
      <c r="C278" s="128">
        <v>1.0</v>
      </c>
      <c r="D278" s="123" t="s">
        <v>658</v>
      </c>
      <c r="E278" s="60" t="s">
        <v>673</v>
      </c>
      <c r="F278" s="73" t="s">
        <v>674</v>
      </c>
      <c r="G278" s="62" t="s">
        <v>44</v>
      </c>
      <c r="H278" s="62"/>
      <c r="I278" s="62"/>
      <c r="J278" s="62"/>
      <c r="K278" s="62"/>
      <c r="L278" s="63"/>
      <c r="M278" s="62"/>
      <c r="N278" s="62"/>
      <c r="O278" s="62"/>
      <c r="P278" s="62" t="s">
        <v>44</v>
      </c>
      <c r="Q278" s="62" t="s">
        <v>44</v>
      </c>
    </row>
    <row r="279" ht="12.75" customHeight="1">
      <c r="A279" s="126" t="s">
        <v>657</v>
      </c>
      <c r="B279" s="127"/>
      <c r="C279" s="128">
        <v>1.0</v>
      </c>
      <c r="D279" s="123" t="s">
        <v>658</v>
      </c>
      <c r="E279" s="60" t="s">
        <v>675</v>
      </c>
      <c r="F279" s="61" t="s">
        <v>676</v>
      </c>
      <c r="G279" s="62"/>
      <c r="H279" s="62"/>
      <c r="I279" s="62"/>
      <c r="J279" s="62" t="s">
        <v>44</v>
      </c>
      <c r="K279" s="62" t="s">
        <v>44</v>
      </c>
      <c r="L279" s="63" t="s">
        <v>44</v>
      </c>
      <c r="M279" s="62"/>
      <c r="N279" s="62"/>
      <c r="O279" s="62"/>
      <c r="P279" s="62" t="s">
        <v>44</v>
      </c>
      <c r="Q279" s="62" t="s">
        <v>44</v>
      </c>
    </row>
    <row r="280" ht="12.75" customHeight="1">
      <c r="A280" s="126" t="s">
        <v>657</v>
      </c>
      <c r="B280" s="127"/>
      <c r="C280" s="128">
        <v>1.0</v>
      </c>
      <c r="D280" s="123" t="s">
        <v>658</v>
      </c>
      <c r="E280" s="60" t="s">
        <v>677</v>
      </c>
      <c r="F280" s="61" t="s">
        <v>678</v>
      </c>
      <c r="G280" s="62" t="s">
        <v>44</v>
      </c>
      <c r="H280" s="62"/>
      <c r="I280" s="62"/>
      <c r="J280" s="62"/>
      <c r="K280" s="62"/>
      <c r="L280" s="63"/>
      <c r="M280" s="62"/>
      <c r="N280" s="62"/>
      <c r="O280" s="62"/>
      <c r="P280" s="62"/>
      <c r="Q280" s="62" t="s">
        <v>44</v>
      </c>
    </row>
    <row r="281" ht="12.75" customHeight="1">
      <c r="A281" s="126" t="s">
        <v>679</v>
      </c>
      <c r="B281" s="127"/>
      <c r="C281" s="128">
        <v>1.0</v>
      </c>
      <c r="D281" s="123" t="s">
        <v>680</v>
      </c>
      <c r="E281" s="60" t="s">
        <v>681</v>
      </c>
      <c r="F281" s="73" t="s">
        <v>682</v>
      </c>
      <c r="G281" s="62"/>
      <c r="H281" s="62"/>
      <c r="I281" s="62" t="s">
        <v>44</v>
      </c>
      <c r="J281" s="62"/>
      <c r="K281" s="62"/>
      <c r="L281" s="63"/>
      <c r="M281" s="62"/>
      <c r="N281" s="62"/>
      <c r="O281" s="62"/>
      <c r="P281" s="62" t="s">
        <v>44</v>
      </c>
      <c r="Q281" s="62" t="s">
        <v>44</v>
      </c>
    </row>
    <row r="282" ht="12.75" customHeight="1">
      <c r="A282" s="126" t="s">
        <v>679</v>
      </c>
      <c r="B282" s="127"/>
      <c r="C282" s="128">
        <v>1.0</v>
      </c>
      <c r="D282" s="123" t="s">
        <v>680</v>
      </c>
      <c r="E282" s="60" t="s">
        <v>683</v>
      </c>
      <c r="F282" s="61" t="s">
        <v>684</v>
      </c>
      <c r="G282" s="62" t="s">
        <v>44</v>
      </c>
      <c r="H282" s="62"/>
      <c r="I282" s="62"/>
      <c r="J282" s="62" t="s">
        <v>44</v>
      </c>
      <c r="K282" s="62" t="s">
        <v>44</v>
      </c>
      <c r="L282" s="63"/>
      <c r="M282" s="62"/>
      <c r="N282" s="62"/>
      <c r="O282" s="62"/>
      <c r="P282" s="62" t="s">
        <v>44</v>
      </c>
      <c r="Q282" s="62" t="s">
        <v>44</v>
      </c>
    </row>
    <row r="283" ht="12.75" customHeight="1">
      <c r="A283" s="126" t="s">
        <v>679</v>
      </c>
      <c r="B283" s="127"/>
      <c r="C283" s="128">
        <v>1.0</v>
      </c>
      <c r="D283" s="123" t="s">
        <v>680</v>
      </c>
      <c r="E283" s="60" t="s">
        <v>685</v>
      </c>
      <c r="F283" s="73" t="s">
        <v>686</v>
      </c>
      <c r="G283" s="62" t="s">
        <v>44</v>
      </c>
      <c r="H283" s="62"/>
      <c r="I283" s="62"/>
      <c r="J283" s="62" t="s">
        <v>44</v>
      </c>
      <c r="K283" s="62"/>
      <c r="L283" s="63"/>
      <c r="M283" s="62"/>
      <c r="N283" s="62"/>
      <c r="O283" s="62"/>
      <c r="P283" s="62" t="s">
        <v>44</v>
      </c>
      <c r="Q283" s="62" t="s">
        <v>44</v>
      </c>
    </row>
    <row r="284" ht="12.75" customHeight="1">
      <c r="A284" s="126" t="s">
        <v>679</v>
      </c>
      <c r="B284" s="127"/>
      <c r="C284" s="128">
        <v>1.0</v>
      </c>
      <c r="D284" s="123" t="s">
        <v>680</v>
      </c>
      <c r="E284" s="60" t="s">
        <v>687</v>
      </c>
      <c r="F284" s="61" t="s">
        <v>688</v>
      </c>
      <c r="G284" s="62" t="s">
        <v>44</v>
      </c>
      <c r="H284" s="62"/>
      <c r="I284" s="62"/>
      <c r="J284" s="62"/>
      <c r="K284" s="62"/>
      <c r="L284" s="63"/>
      <c r="M284" s="62"/>
      <c r="N284" s="62"/>
      <c r="O284" s="62"/>
      <c r="P284" s="62"/>
      <c r="Q284" s="62"/>
    </row>
    <row r="285" ht="12.75" customHeight="1">
      <c r="A285" s="126" t="s">
        <v>679</v>
      </c>
      <c r="B285" s="127"/>
      <c r="C285" s="128">
        <v>2.0</v>
      </c>
      <c r="D285" s="123" t="s">
        <v>680</v>
      </c>
      <c r="E285" s="60" t="s">
        <v>689</v>
      </c>
      <c r="F285" s="61" t="s">
        <v>690</v>
      </c>
      <c r="G285" s="62" t="s">
        <v>44</v>
      </c>
      <c r="H285" s="62"/>
      <c r="I285" s="62"/>
      <c r="J285" s="62"/>
      <c r="K285" s="62"/>
      <c r="L285" s="63"/>
      <c r="M285" s="62"/>
      <c r="N285" s="62"/>
      <c r="O285" s="62"/>
      <c r="P285" s="62" t="s">
        <v>44</v>
      </c>
      <c r="Q285" s="62" t="s">
        <v>44</v>
      </c>
    </row>
    <row r="286" ht="12.75" customHeight="1">
      <c r="A286" s="126" t="s">
        <v>679</v>
      </c>
      <c r="B286" s="127"/>
      <c r="C286" s="128">
        <v>1.0</v>
      </c>
      <c r="D286" s="123" t="s">
        <v>680</v>
      </c>
      <c r="E286" s="60" t="s">
        <v>691</v>
      </c>
      <c r="F286" s="73" t="s">
        <v>692</v>
      </c>
      <c r="G286" s="62" t="s">
        <v>44</v>
      </c>
      <c r="H286" s="62" t="s">
        <v>44</v>
      </c>
      <c r="I286" s="62"/>
      <c r="J286" s="62"/>
      <c r="K286" s="62"/>
      <c r="L286" s="63"/>
      <c r="M286" s="62"/>
      <c r="N286" s="62"/>
      <c r="O286" s="62"/>
      <c r="P286" s="62"/>
      <c r="Q286" s="62"/>
    </row>
    <row r="287" ht="12.75" customHeight="1">
      <c r="A287" s="126" t="s">
        <v>679</v>
      </c>
      <c r="B287" s="127" t="s">
        <v>39</v>
      </c>
      <c r="C287" s="128">
        <v>1.0</v>
      </c>
      <c r="D287" s="123" t="s">
        <v>680</v>
      </c>
      <c r="E287" s="60" t="s">
        <v>693</v>
      </c>
      <c r="F287" s="73" t="s">
        <v>694</v>
      </c>
      <c r="G287" s="62" t="s">
        <v>44</v>
      </c>
      <c r="H287" s="62"/>
      <c r="I287" s="62"/>
      <c r="J287" s="62"/>
      <c r="K287" s="62"/>
      <c r="L287" s="63"/>
      <c r="M287" s="62"/>
      <c r="N287" s="62"/>
      <c r="O287" s="62"/>
      <c r="P287" s="62"/>
      <c r="Q287" s="62"/>
    </row>
    <row r="288" ht="12.75" customHeight="1">
      <c r="A288" s="126" t="s">
        <v>679</v>
      </c>
      <c r="B288" s="127"/>
      <c r="C288" s="128">
        <v>1.0</v>
      </c>
      <c r="D288" s="123" t="s">
        <v>680</v>
      </c>
      <c r="E288" s="60" t="s">
        <v>695</v>
      </c>
      <c r="F288" s="73" t="s">
        <v>696</v>
      </c>
      <c r="G288" s="62" t="s">
        <v>44</v>
      </c>
      <c r="H288" s="62"/>
      <c r="I288" s="62"/>
      <c r="J288" s="62"/>
      <c r="K288" s="62"/>
      <c r="L288" s="63"/>
      <c r="M288" s="62"/>
      <c r="N288" s="62"/>
      <c r="O288" s="62"/>
      <c r="P288" s="62"/>
      <c r="Q288" s="62"/>
    </row>
    <row r="289" ht="12.75" customHeight="1">
      <c r="A289" s="126" t="s">
        <v>679</v>
      </c>
      <c r="B289" s="127"/>
      <c r="C289" s="128">
        <v>1.0</v>
      </c>
      <c r="D289" s="123" t="s">
        <v>680</v>
      </c>
      <c r="E289" s="60" t="s">
        <v>697</v>
      </c>
      <c r="F289" s="73" t="s">
        <v>698</v>
      </c>
      <c r="G289" s="62" t="s">
        <v>44</v>
      </c>
      <c r="H289" s="62" t="s">
        <v>44</v>
      </c>
      <c r="I289" s="62"/>
      <c r="J289" s="62" t="s">
        <v>44</v>
      </c>
      <c r="K289" s="62" t="s">
        <v>44</v>
      </c>
      <c r="L289" s="63"/>
      <c r="M289" s="62"/>
      <c r="N289" s="62"/>
      <c r="O289" s="62" t="s">
        <v>44</v>
      </c>
      <c r="P289" s="62" t="s">
        <v>44</v>
      </c>
      <c r="Q289" s="62" t="s">
        <v>44</v>
      </c>
    </row>
    <row r="290" ht="12.75" customHeight="1">
      <c r="A290" s="126" t="s">
        <v>679</v>
      </c>
      <c r="B290" s="127" t="s">
        <v>39</v>
      </c>
      <c r="C290" s="128">
        <v>1.0</v>
      </c>
      <c r="D290" s="123" t="s">
        <v>680</v>
      </c>
      <c r="E290" s="60" t="s">
        <v>699</v>
      </c>
      <c r="F290" s="73" t="s">
        <v>700</v>
      </c>
      <c r="G290" s="62"/>
      <c r="H290" s="62"/>
      <c r="I290" s="62"/>
      <c r="J290" s="62"/>
      <c r="K290" s="62"/>
      <c r="L290" s="63"/>
      <c r="M290" s="62"/>
      <c r="N290" s="62"/>
      <c r="O290" s="62" t="s">
        <v>44</v>
      </c>
      <c r="P290" s="62"/>
      <c r="Q290" s="62"/>
    </row>
    <row r="291" ht="12.75" customHeight="1">
      <c r="A291" s="126" t="s">
        <v>679</v>
      </c>
      <c r="B291" s="129"/>
      <c r="C291" s="128">
        <v>1.0</v>
      </c>
      <c r="D291" s="123" t="s">
        <v>680</v>
      </c>
      <c r="E291" s="60" t="s">
        <v>701</v>
      </c>
      <c r="F291" s="61" t="s">
        <v>702</v>
      </c>
      <c r="G291" s="62"/>
      <c r="H291" s="62" t="s">
        <v>44</v>
      </c>
      <c r="I291" s="62"/>
      <c r="J291" s="62"/>
      <c r="K291" s="62" t="s">
        <v>44</v>
      </c>
      <c r="L291" s="63"/>
      <c r="M291" s="62"/>
      <c r="N291" s="62"/>
      <c r="O291" s="62"/>
      <c r="P291" s="62"/>
      <c r="Q291" s="62"/>
    </row>
    <row r="292" ht="12.75" customHeight="1">
      <c r="A292" s="126" t="s">
        <v>703</v>
      </c>
      <c r="B292" s="127" t="s">
        <v>39</v>
      </c>
      <c r="C292" s="128">
        <v>1.0</v>
      </c>
      <c r="D292" s="123" t="s">
        <v>704</v>
      </c>
      <c r="E292" s="60" t="s">
        <v>705</v>
      </c>
      <c r="F292" s="61" t="s">
        <v>706</v>
      </c>
      <c r="G292" s="62" t="s">
        <v>44</v>
      </c>
      <c r="H292" s="62" t="s">
        <v>44</v>
      </c>
      <c r="I292" s="62"/>
      <c r="J292" s="62"/>
      <c r="K292" s="62"/>
      <c r="L292" s="63"/>
      <c r="M292" s="62"/>
      <c r="N292" s="62"/>
      <c r="O292" s="62"/>
      <c r="P292" s="62" t="s">
        <v>44</v>
      </c>
      <c r="Q292" s="62"/>
    </row>
    <row r="293" ht="12.75" customHeight="1">
      <c r="A293" s="126" t="s">
        <v>703</v>
      </c>
      <c r="B293" s="127"/>
      <c r="C293" s="128">
        <v>1.0</v>
      </c>
      <c r="D293" s="123" t="s">
        <v>704</v>
      </c>
      <c r="E293" s="60" t="s">
        <v>707</v>
      </c>
      <c r="F293" s="73" t="s">
        <v>708</v>
      </c>
      <c r="G293" s="62" t="s">
        <v>44</v>
      </c>
      <c r="H293" s="62"/>
      <c r="I293" s="62"/>
      <c r="J293" s="62"/>
      <c r="K293" s="62"/>
      <c r="L293" s="63"/>
      <c r="M293" s="62"/>
      <c r="N293" s="62"/>
      <c r="O293" s="62"/>
      <c r="P293" s="62" t="s">
        <v>44</v>
      </c>
      <c r="Q293" s="62"/>
    </row>
    <row r="294" ht="12.75" customHeight="1">
      <c r="A294" s="126" t="s">
        <v>703</v>
      </c>
      <c r="B294" s="127"/>
      <c r="C294" s="128">
        <v>1.0</v>
      </c>
      <c r="D294" s="123" t="s">
        <v>704</v>
      </c>
      <c r="E294" s="60" t="s">
        <v>709</v>
      </c>
      <c r="F294" s="73" t="s">
        <v>710</v>
      </c>
      <c r="G294" s="62" t="s">
        <v>44</v>
      </c>
      <c r="H294" s="62"/>
      <c r="I294" s="62"/>
      <c r="J294" s="62"/>
      <c r="K294" s="62"/>
      <c r="L294" s="63"/>
      <c r="M294" s="62"/>
      <c r="N294" s="62"/>
      <c r="O294" s="62"/>
      <c r="P294" s="62"/>
      <c r="Q294" s="62" t="s">
        <v>44</v>
      </c>
    </row>
    <row r="295" ht="12.75" customHeight="1">
      <c r="A295" s="126" t="s">
        <v>703</v>
      </c>
      <c r="B295" s="127"/>
      <c r="C295" s="128">
        <v>1.0</v>
      </c>
      <c r="D295" s="123" t="s">
        <v>704</v>
      </c>
      <c r="E295" s="60" t="s">
        <v>711</v>
      </c>
      <c r="F295" s="73" t="s">
        <v>712</v>
      </c>
      <c r="G295" s="62" t="s">
        <v>44</v>
      </c>
      <c r="H295" s="62"/>
      <c r="I295" s="62"/>
      <c r="J295" s="62"/>
      <c r="K295" s="62"/>
      <c r="L295" s="63"/>
      <c r="M295" s="62"/>
      <c r="N295" s="62"/>
      <c r="O295" s="62"/>
      <c r="P295" s="62"/>
      <c r="Q295" s="62"/>
    </row>
    <row r="296" ht="12.75" customHeight="1">
      <c r="A296" s="126" t="s">
        <v>703</v>
      </c>
      <c r="B296" s="127"/>
      <c r="C296" s="128">
        <v>1.0</v>
      </c>
      <c r="D296" s="123" t="s">
        <v>704</v>
      </c>
      <c r="E296" s="60" t="s">
        <v>713</v>
      </c>
      <c r="F296" s="73" t="s">
        <v>714</v>
      </c>
      <c r="G296" s="62" t="s">
        <v>44</v>
      </c>
      <c r="H296" s="62" t="s">
        <v>44</v>
      </c>
      <c r="I296" s="62"/>
      <c r="J296" s="62"/>
      <c r="K296" s="62"/>
      <c r="L296" s="63"/>
      <c r="M296" s="62"/>
      <c r="N296" s="62"/>
      <c r="O296" s="62"/>
      <c r="P296" s="62" t="s">
        <v>44</v>
      </c>
      <c r="Q296" s="62" t="s">
        <v>44</v>
      </c>
    </row>
    <row r="297" ht="12.75" customHeight="1">
      <c r="A297" s="126" t="s">
        <v>703</v>
      </c>
      <c r="B297" s="127"/>
      <c r="C297" s="128">
        <v>2.0</v>
      </c>
      <c r="D297" s="123" t="s">
        <v>704</v>
      </c>
      <c r="E297" s="60" t="s">
        <v>715</v>
      </c>
      <c r="F297" s="73" t="s">
        <v>716</v>
      </c>
      <c r="G297" s="62" t="s">
        <v>44</v>
      </c>
      <c r="H297" s="62" t="s">
        <v>44</v>
      </c>
      <c r="I297" s="62"/>
      <c r="J297" s="62"/>
      <c r="K297" s="62"/>
      <c r="L297" s="63"/>
      <c r="M297" s="62"/>
      <c r="N297" s="62"/>
      <c r="O297" s="62"/>
      <c r="P297" s="62" t="s">
        <v>44</v>
      </c>
      <c r="Q297" s="62" t="s">
        <v>44</v>
      </c>
    </row>
    <row r="298" ht="12.75" customHeight="1">
      <c r="A298" s="126" t="s">
        <v>703</v>
      </c>
      <c r="B298" s="127"/>
      <c r="C298" s="128">
        <v>3.0</v>
      </c>
      <c r="D298" s="123" t="s">
        <v>704</v>
      </c>
      <c r="E298" s="60" t="s">
        <v>717</v>
      </c>
      <c r="F298" s="73" t="s">
        <v>718</v>
      </c>
      <c r="G298" s="62" t="s">
        <v>44</v>
      </c>
      <c r="H298" s="62" t="s">
        <v>44</v>
      </c>
      <c r="I298" s="62"/>
      <c r="J298" s="62"/>
      <c r="K298" s="62"/>
      <c r="L298" s="63"/>
      <c r="M298" s="62"/>
      <c r="N298" s="62"/>
      <c r="O298" s="62"/>
      <c r="P298" s="62" t="s">
        <v>44</v>
      </c>
      <c r="Q298" s="62" t="s">
        <v>44</v>
      </c>
    </row>
    <row r="299" ht="12.75" customHeight="1">
      <c r="A299" s="126" t="s">
        <v>703</v>
      </c>
      <c r="B299" s="127"/>
      <c r="C299" s="128">
        <v>1.0</v>
      </c>
      <c r="D299" s="123" t="s">
        <v>704</v>
      </c>
      <c r="E299" s="60" t="s">
        <v>719</v>
      </c>
      <c r="F299" s="73" t="s">
        <v>720</v>
      </c>
      <c r="G299" s="62" t="s">
        <v>44</v>
      </c>
      <c r="H299" s="62"/>
      <c r="I299" s="62"/>
      <c r="J299" s="62"/>
      <c r="K299" s="62"/>
      <c r="L299" s="63"/>
      <c r="M299" s="62"/>
      <c r="N299" s="62"/>
      <c r="O299" s="62"/>
      <c r="P299" s="62" t="s">
        <v>44</v>
      </c>
      <c r="Q299" s="62" t="s">
        <v>44</v>
      </c>
    </row>
    <row r="300" ht="12.75" customHeight="1">
      <c r="A300" s="126" t="s">
        <v>703</v>
      </c>
      <c r="B300" s="127" t="s">
        <v>39</v>
      </c>
      <c r="C300" s="128">
        <v>1.0</v>
      </c>
      <c r="D300" s="123" t="s">
        <v>704</v>
      </c>
      <c r="E300" s="60" t="s">
        <v>721</v>
      </c>
      <c r="F300" s="73" t="s">
        <v>722</v>
      </c>
      <c r="G300" s="62" t="s">
        <v>44</v>
      </c>
      <c r="H300" s="62"/>
      <c r="I300" s="62"/>
      <c r="J300" s="62"/>
      <c r="K300" s="62"/>
      <c r="L300" s="63"/>
      <c r="M300" s="62"/>
      <c r="N300" s="62"/>
      <c r="O300" s="62"/>
      <c r="P300" s="62"/>
      <c r="Q300" s="62" t="s">
        <v>44</v>
      </c>
    </row>
    <row r="301" ht="12.75" customHeight="1">
      <c r="A301" s="126" t="s">
        <v>703</v>
      </c>
      <c r="B301" s="127"/>
      <c r="C301" s="128">
        <v>1.0</v>
      </c>
      <c r="D301" s="123" t="s">
        <v>704</v>
      </c>
      <c r="E301" s="60" t="s">
        <v>723</v>
      </c>
      <c r="F301" s="73" t="s">
        <v>724</v>
      </c>
      <c r="G301" s="62" t="s">
        <v>44</v>
      </c>
      <c r="H301" s="62" t="s">
        <v>44</v>
      </c>
      <c r="I301" s="62"/>
      <c r="J301" s="62"/>
      <c r="K301" s="62"/>
      <c r="L301" s="63" t="s">
        <v>44</v>
      </c>
      <c r="M301" s="62"/>
      <c r="N301" s="62"/>
      <c r="O301" s="62"/>
      <c r="P301" s="62"/>
      <c r="Q301" s="62" t="s">
        <v>44</v>
      </c>
    </row>
    <row r="302" ht="12.75" customHeight="1">
      <c r="A302" s="126" t="s">
        <v>703</v>
      </c>
      <c r="B302" s="127" t="s">
        <v>39</v>
      </c>
      <c r="C302" s="128">
        <v>1.0</v>
      </c>
      <c r="D302" s="123" t="s">
        <v>704</v>
      </c>
      <c r="E302" s="60" t="s">
        <v>725</v>
      </c>
      <c r="F302" s="73" t="s">
        <v>726</v>
      </c>
      <c r="G302" s="62" t="s">
        <v>44</v>
      </c>
      <c r="H302" s="62"/>
      <c r="I302" s="62"/>
      <c r="J302" s="62"/>
      <c r="K302" s="62"/>
      <c r="L302" s="63"/>
      <c r="M302" s="62"/>
      <c r="N302" s="62"/>
      <c r="O302" s="62"/>
      <c r="P302" s="62" t="s">
        <v>44</v>
      </c>
      <c r="Q302" s="62" t="s">
        <v>44</v>
      </c>
    </row>
    <row r="303" ht="12.75" customHeight="1">
      <c r="A303" s="126" t="s">
        <v>703</v>
      </c>
      <c r="B303" s="127"/>
      <c r="C303" s="128">
        <v>2.0</v>
      </c>
      <c r="D303" s="123" t="s">
        <v>704</v>
      </c>
      <c r="E303" s="60" t="s">
        <v>727</v>
      </c>
      <c r="F303" s="73" t="s">
        <v>728</v>
      </c>
      <c r="G303" s="62" t="s">
        <v>44</v>
      </c>
      <c r="H303" s="62"/>
      <c r="I303" s="62"/>
      <c r="J303" s="62"/>
      <c r="K303" s="62"/>
      <c r="L303" s="63"/>
      <c r="M303" s="62"/>
      <c r="N303" s="62"/>
      <c r="O303" s="62"/>
      <c r="P303" s="62" t="s">
        <v>44</v>
      </c>
      <c r="Q303" s="62" t="s">
        <v>44</v>
      </c>
    </row>
    <row r="304" ht="12.75" customHeight="1">
      <c r="A304" s="126" t="s">
        <v>703</v>
      </c>
      <c r="B304" s="127"/>
      <c r="C304" s="128">
        <v>3.0</v>
      </c>
      <c r="D304" s="123" t="s">
        <v>704</v>
      </c>
      <c r="E304" s="60" t="s">
        <v>729</v>
      </c>
      <c r="F304" s="73" t="s">
        <v>730</v>
      </c>
      <c r="G304" s="62" t="s">
        <v>44</v>
      </c>
      <c r="H304" s="62"/>
      <c r="I304" s="62"/>
      <c r="J304" s="62"/>
      <c r="K304" s="62"/>
      <c r="L304" s="63"/>
      <c r="M304" s="62"/>
      <c r="N304" s="62"/>
      <c r="O304" s="62"/>
      <c r="P304" s="62" t="s">
        <v>44</v>
      </c>
      <c r="Q304" s="62" t="s">
        <v>44</v>
      </c>
    </row>
    <row r="305" ht="12.75" customHeight="1">
      <c r="A305" s="126" t="s">
        <v>703</v>
      </c>
      <c r="B305" s="127"/>
      <c r="C305" s="128">
        <v>4.0</v>
      </c>
      <c r="D305" s="123" t="s">
        <v>704</v>
      </c>
      <c r="E305" s="60" t="s">
        <v>731</v>
      </c>
      <c r="F305" s="73" t="s">
        <v>732</v>
      </c>
      <c r="G305" s="62" t="s">
        <v>44</v>
      </c>
      <c r="H305" s="62"/>
      <c r="I305" s="62"/>
      <c r="J305" s="62"/>
      <c r="K305" s="62"/>
      <c r="L305" s="63"/>
      <c r="M305" s="62"/>
      <c r="N305" s="62"/>
      <c r="O305" s="62"/>
      <c r="P305" s="62" t="s">
        <v>44</v>
      </c>
      <c r="Q305" s="62" t="s">
        <v>44</v>
      </c>
    </row>
    <row r="306" ht="12.75" customHeight="1">
      <c r="A306" s="126" t="s">
        <v>703</v>
      </c>
      <c r="B306" s="127"/>
      <c r="C306" s="128">
        <v>1.0</v>
      </c>
      <c r="D306" s="123" t="s">
        <v>704</v>
      </c>
      <c r="E306" s="60" t="s">
        <v>733</v>
      </c>
      <c r="F306" s="61" t="s">
        <v>734</v>
      </c>
      <c r="G306" s="62" t="s">
        <v>44</v>
      </c>
      <c r="H306" s="62"/>
      <c r="I306" s="62"/>
      <c r="J306" s="62"/>
      <c r="K306" s="62"/>
      <c r="L306" s="63"/>
      <c r="M306" s="62"/>
      <c r="N306" s="62"/>
      <c r="O306" s="62"/>
      <c r="P306" s="62" t="s">
        <v>44</v>
      </c>
      <c r="Q306" s="62" t="s">
        <v>44</v>
      </c>
    </row>
    <row r="307" ht="12.75" customHeight="1">
      <c r="A307" s="126" t="s">
        <v>703</v>
      </c>
      <c r="B307" s="127"/>
      <c r="C307" s="128">
        <v>1.0</v>
      </c>
      <c r="D307" s="123" t="s">
        <v>704</v>
      </c>
      <c r="E307" s="60" t="s">
        <v>735</v>
      </c>
      <c r="F307" s="61" t="s">
        <v>736</v>
      </c>
      <c r="G307" s="62" t="s">
        <v>44</v>
      </c>
      <c r="H307" s="62" t="s">
        <v>44</v>
      </c>
      <c r="I307" s="62"/>
      <c r="J307" s="62"/>
      <c r="K307" s="62"/>
      <c r="L307" s="63"/>
      <c r="M307" s="62"/>
      <c r="N307" s="62"/>
      <c r="O307" s="62"/>
      <c r="P307" s="62"/>
      <c r="Q307" s="62" t="s">
        <v>44</v>
      </c>
    </row>
    <row r="308" ht="12.75" customHeight="1">
      <c r="A308" s="126" t="s">
        <v>703</v>
      </c>
      <c r="B308" s="127"/>
      <c r="C308" s="128">
        <v>2.0</v>
      </c>
      <c r="D308" s="123" t="s">
        <v>704</v>
      </c>
      <c r="E308" s="60" t="s">
        <v>737</v>
      </c>
      <c r="F308" s="61" t="s">
        <v>738</v>
      </c>
      <c r="G308" s="62" t="s">
        <v>44</v>
      </c>
      <c r="H308" s="62" t="s">
        <v>44</v>
      </c>
      <c r="I308" s="62"/>
      <c r="J308" s="62"/>
      <c r="K308" s="62"/>
      <c r="L308" s="63"/>
      <c r="M308" s="62"/>
      <c r="N308" s="62"/>
      <c r="O308" s="62"/>
      <c r="P308" s="62"/>
      <c r="Q308" s="62" t="s">
        <v>44</v>
      </c>
    </row>
    <row r="309" ht="12.75" customHeight="1">
      <c r="A309" s="126" t="s">
        <v>703</v>
      </c>
      <c r="B309" s="127"/>
      <c r="C309" s="128">
        <v>1.0</v>
      </c>
      <c r="D309" s="123" t="s">
        <v>704</v>
      </c>
      <c r="E309" s="60" t="s">
        <v>739</v>
      </c>
      <c r="F309" s="61" t="s">
        <v>740</v>
      </c>
      <c r="G309" s="62" t="s">
        <v>44</v>
      </c>
      <c r="H309" s="62"/>
      <c r="I309" s="62"/>
      <c r="J309" s="62"/>
      <c r="K309" s="62"/>
      <c r="L309" s="63"/>
      <c r="M309" s="62"/>
      <c r="N309" s="62"/>
      <c r="O309" s="62"/>
      <c r="P309" s="62"/>
      <c r="Q309" s="62"/>
    </row>
    <row r="310" ht="12.75" customHeight="1">
      <c r="A310" s="126" t="s">
        <v>703</v>
      </c>
      <c r="B310" s="127"/>
      <c r="C310" s="128">
        <v>2.0</v>
      </c>
      <c r="D310" s="123" t="s">
        <v>704</v>
      </c>
      <c r="E310" s="60" t="s">
        <v>741</v>
      </c>
      <c r="F310" s="61" t="s">
        <v>742</v>
      </c>
      <c r="G310" s="62" t="s">
        <v>44</v>
      </c>
      <c r="H310" s="62"/>
      <c r="I310" s="62"/>
      <c r="J310" s="62"/>
      <c r="K310" s="62"/>
      <c r="L310" s="63"/>
      <c r="M310" s="62"/>
      <c r="N310" s="62"/>
      <c r="O310" s="62"/>
      <c r="P310" s="62"/>
      <c r="Q310" s="62"/>
    </row>
    <row r="311" ht="12.75" customHeight="1">
      <c r="A311" s="126" t="s">
        <v>703</v>
      </c>
      <c r="B311" s="130"/>
      <c r="C311" s="131">
        <v>1.0</v>
      </c>
      <c r="D311" s="123" t="s">
        <v>704</v>
      </c>
      <c r="E311" s="99" t="s">
        <v>743</v>
      </c>
      <c r="F311" s="101" t="s">
        <v>744</v>
      </c>
      <c r="G311" s="100"/>
      <c r="H311" s="100"/>
      <c r="I311" s="100"/>
      <c r="J311" s="100" t="s">
        <v>44</v>
      </c>
      <c r="K311" s="100"/>
      <c r="L311" s="102"/>
      <c r="M311" s="100"/>
      <c r="N311" s="100"/>
      <c r="O311" s="100"/>
      <c r="P311" s="100"/>
      <c r="Q311" s="100"/>
    </row>
    <row r="312" ht="12.75" customHeight="1">
      <c r="A312" s="132" t="s">
        <v>745</v>
      </c>
      <c r="B312" s="133"/>
      <c r="C312" s="134" t="s">
        <v>40</v>
      </c>
      <c r="D312" s="135" t="s">
        <v>746</v>
      </c>
      <c r="E312" s="60" t="s">
        <v>747</v>
      </c>
      <c r="F312" s="61" t="s">
        <v>748</v>
      </c>
      <c r="G312" s="64"/>
      <c r="H312" s="62" t="s">
        <v>44</v>
      </c>
      <c r="I312" s="64"/>
      <c r="J312" s="64"/>
      <c r="K312" s="64"/>
      <c r="L312" s="65"/>
      <c r="M312" s="64"/>
      <c r="N312" s="64"/>
      <c r="O312" s="64"/>
      <c r="P312" s="64"/>
      <c r="Q312" s="62" t="s">
        <v>44</v>
      </c>
    </row>
    <row r="313" ht="12.75" customHeight="1">
      <c r="A313" s="132" t="s">
        <v>745</v>
      </c>
      <c r="B313" s="133"/>
      <c r="C313" s="134" t="s">
        <v>40</v>
      </c>
      <c r="D313" s="135" t="s">
        <v>746</v>
      </c>
      <c r="E313" s="60" t="s">
        <v>749</v>
      </c>
      <c r="F313" s="61" t="s">
        <v>750</v>
      </c>
      <c r="G313" s="62"/>
      <c r="H313" s="62"/>
      <c r="I313" s="62"/>
      <c r="J313" s="62"/>
      <c r="K313" s="62"/>
      <c r="L313" s="63" t="s">
        <v>44</v>
      </c>
      <c r="M313" s="62"/>
      <c r="N313" s="62"/>
      <c r="O313" s="62" t="s">
        <v>44</v>
      </c>
      <c r="P313" s="62"/>
      <c r="Q313" s="62"/>
    </row>
    <row r="314" ht="12.75" customHeight="1">
      <c r="A314" s="132" t="s">
        <v>745</v>
      </c>
      <c r="B314" s="133" t="s">
        <v>39</v>
      </c>
      <c r="C314" s="134" t="s">
        <v>40</v>
      </c>
      <c r="D314" s="135" t="s">
        <v>746</v>
      </c>
      <c r="E314" s="60" t="s">
        <v>751</v>
      </c>
      <c r="F314" s="61" t="s">
        <v>752</v>
      </c>
      <c r="G314" s="62"/>
      <c r="H314" s="62" t="s">
        <v>44</v>
      </c>
      <c r="I314" s="62"/>
      <c r="J314" s="62"/>
      <c r="K314" s="62"/>
      <c r="L314" s="63"/>
      <c r="M314" s="62"/>
      <c r="N314" s="62"/>
      <c r="O314" s="62"/>
      <c r="P314" s="62"/>
      <c r="Q314" s="62" t="s">
        <v>44</v>
      </c>
    </row>
    <row r="315" ht="12.75" customHeight="1">
      <c r="A315" s="132" t="s">
        <v>745</v>
      </c>
      <c r="B315" s="133"/>
      <c r="C315" s="134" t="s">
        <v>40</v>
      </c>
      <c r="D315" s="135" t="s">
        <v>746</v>
      </c>
      <c r="E315" s="60" t="s">
        <v>753</v>
      </c>
      <c r="F315" s="61" t="s">
        <v>754</v>
      </c>
      <c r="G315" s="62" t="s">
        <v>44</v>
      </c>
      <c r="H315" s="62" t="s">
        <v>44</v>
      </c>
      <c r="I315" s="62" t="s">
        <v>44</v>
      </c>
      <c r="J315" s="62" t="s">
        <v>44</v>
      </c>
      <c r="K315" s="62" t="s">
        <v>44</v>
      </c>
      <c r="L315" s="63" t="s">
        <v>44</v>
      </c>
      <c r="M315" s="62" t="s">
        <v>44</v>
      </c>
      <c r="N315" s="62" t="s">
        <v>44</v>
      </c>
      <c r="O315" s="62"/>
      <c r="P315" s="62"/>
      <c r="Q315" s="62" t="s">
        <v>44</v>
      </c>
    </row>
    <row r="316" ht="12.75" customHeight="1">
      <c r="A316" s="132" t="s">
        <v>745</v>
      </c>
      <c r="B316" s="133"/>
      <c r="C316" s="134" t="s">
        <v>40</v>
      </c>
      <c r="D316" s="135" t="s">
        <v>746</v>
      </c>
      <c r="E316" s="60" t="s">
        <v>755</v>
      </c>
      <c r="F316" s="73" t="s">
        <v>756</v>
      </c>
      <c r="G316" s="62" t="s">
        <v>44</v>
      </c>
      <c r="H316" s="62" t="s">
        <v>44</v>
      </c>
      <c r="I316" s="62" t="s">
        <v>44</v>
      </c>
      <c r="J316" s="62" t="s">
        <v>44</v>
      </c>
      <c r="K316" s="62" t="s">
        <v>44</v>
      </c>
      <c r="L316" s="63" t="s">
        <v>44</v>
      </c>
      <c r="M316" s="62" t="s">
        <v>44</v>
      </c>
      <c r="N316" s="62"/>
      <c r="O316" s="62"/>
      <c r="P316" s="62"/>
      <c r="Q316" s="62"/>
    </row>
    <row r="317" ht="12.75" customHeight="1">
      <c r="A317" s="132" t="s">
        <v>745</v>
      </c>
      <c r="B317" s="133"/>
      <c r="C317" s="134" t="s">
        <v>40</v>
      </c>
      <c r="D317" s="135" t="s">
        <v>746</v>
      </c>
      <c r="E317" s="60" t="s">
        <v>757</v>
      </c>
      <c r="F317" s="73" t="s">
        <v>758</v>
      </c>
      <c r="G317" s="62"/>
      <c r="H317" s="62"/>
      <c r="I317" s="62"/>
      <c r="J317" s="62"/>
      <c r="K317" s="62"/>
      <c r="L317" s="63"/>
      <c r="M317" s="62" t="s">
        <v>44</v>
      </c>
      <c r="N317" s="62"/>
      <c r="O317" s="62"/>
      <c r="P317" s="62"/>
      <c r="Q317" s="62"/>
    </row>
    <row r="318" ht="12.75" customHeight="1">
      <c r="A318" s="132" t="s">
        <v>745</v>
      </c>
      <c r="B318" s="133"/>
      <c r="C318" s="134" t="s">
        <v>40</v>
      </c>
      <c r="D318" s="135" t="s">
        <v>746</v>
      </c>
      <c r="E318" s="60" t="s">
        <v>759</v>
      </c>
      <c r="F318" s="61" t="s">
        <v>760</v>
      </c>
      <c r="G318" s="62" t="s">
        <v>44</v>
      </c>
      <c r="H318" s="62" t="s">
        <v>44</v>
      </c>
      <c r="I318" s="62" t="s">
        <v>44</v>
      </c>
      <c r="J318" s="62" t="s">
        <v>44</v>
      </c>
      <c r="K318" s="62" t="s">
        <v>44</v>
      </c>
      <c r="L318" s="63"/>
      <c r="M318" s="62"/>
      <c r="N318" s="62"/>
      <c r="O318" s="62"/>
      <c r="P318" s="62"/>
      <c r="Q318" s="62" t="s">
        <v>44</v>
      </c>
    </row>
    <row r="319" ht="12.75" customHeight="1">
      <c r="A319" s="132" t="s">
        <v>761</v>
      </c>
      <c r="B319" s="133"/>
      <c r="C319" s="134" t="s">
        <v>40</v>
      </c>
      <c r="D319" s="135" t="s">
        <v>762</v>
      </c>
      <c r="E319" s="60" t="s">
        <v>763</v>
      </c>
      <c r="F319" s="61" t="s">
        <v>764</v>
      </c>
      <c r="G319" s="64"/>
      <c r="H319" s="64" t="s">
        <v>44</v>
      </c>
      <c r="I319" s="64"/>
      <c r="J319" s="64"/>
      <c r="K319" s="64"/>
      <c r="L319" s="65"/>
      <c r="M319" s="64"/>
      <c r="N319" s="64" t="s">
        <v>44</v>
      </c>
      <c r="O319" s="64"/>
      <c r="P319" s="64" t="s">
        <v>44</v>
      </c>
      <c r="Q319" s="64"/>
    </row>
    <row r="320" ht="12.75" customHeight="1">
      <c r="A320" s="132" t="s">
        <v>761</v>
      </c>
      <c r="B320" s="133"/>
      <c r="C320" s="134" t="s">
        <v>45</v>
      </c>
      <c r="D320" s="135" t="s">
        <v>762</v>
      </c>
      <c r="E320" s="60" t="s">
        <v>765</v>
      </c>
      <c r="F320" s="61" t="s">
        <v>766</v>
      </c>
      <c r="G320" s="64"/>
      <c r="H320" s="64" t="s">
        <v>44</v>
      </c>
      <c r="I320" s="64"/>
      <c r="J320" s="64"/>
      <c r="K320" s="64" t="s">
        <v>44</v>
      </c>
      <c r="L320" s="65" t="s">
        <v>44</v>
      </c>
      <c r="M320" s="64"/>
      <c r="N320" s="64" t="s">
        <v>44</v>
      </c>
      <c r="O320" s="64"/>
      <c r="P320" s="64" t="s">
        <v>44</v>
      </c>
      <c r="Q320" s="64"/>
    </row>
    <row r="321" ht="12.75" customHeight="1">
      <c r="A321" s="132" t="s">
        <v>761</v>
      </c>
      <c r="B321" s="133" t="s">
        <v>39</v>
      </c>
      <c r="C321" s="134" t="s">
        <v>40</v>
      </c>
      <c r="D321" s="135" t="s">
        <v>762</v>
      </c>
      <c r="E321" s="60" t="s">
        <v>767</v>
      </c>
      <c r="F321" s="61" t="s">
        <v>768</v>
      </c>
      <c r="G321" s="64"/>
      <c r="H321" s="88"/>
      <c r="I321" s="88"/>
      <c r="J321" s="88"/>
      <c r="K321" s="64" t="s">
        <v>44</v>
      </c>
      <c r="L321" s="63" t="s">
        <v>44</v>
      </c>
      <c r="M321" s="62"/>
      <c r="N321" s="62"/>
      <c r="O321" s="62"/>
      <c r="P321" s="62"/>
      <c r="Q321" s="62"/>
    </row>
    <row r="322" ht="12.75" customHeight="1">
      <c r="A322" s="132" t="s">
        <v>761</v>
      </c>
      <c r="B322" s="133"/>
      <c r="C322" s="134" t="s">
        <v>40</v>
      </c>
      <c r="D322" s="135" t="s">
        <v>762</v>
      </c>
      <c r="E322" s="60" t="s">
        <v>769</v>
      </c>
      <c r="F322" s="61" t="s">
        <v>770</v>
      </c>
      <c r="G322" s="62"/>
      <c r="H322" s="62" t="s">
        <v>44</v>
      </c>
      <c r="I322" s="62"/>
      <c r="J322" s="62"/>
      <c r="K322" s="62"/>
      <c r="L322" s="63"/>
      <c r="M322" s="62"/>
      <c r="N322" s="62" t="s">
        <v>44</v>
      </c>
      <c r="O322" s="62"/>
      <c r="P322" s="62" t="s">
        <v>44</v>
      </c>
      <c r="Q322" s="62" t="s">
        <v>44</v>
      </c>
    </row>
    <row r="323" ht="12.75" customHeight="1">
      <c r="A323" s="132" t="s">
        <v>761</v>
      </c>
      <c r="B323" s="133"/>
      <c r="C323" s="134" t="s">
        <v>45</v>
      </c>
      <c r="D323" s="135" t="s">
        <v>762</v>
      </c>
      <c r="E323" s="60" t="s">
        <v>771</v>
      </c>
      <c r="F323" s="61" t="s">
        <v>772</v>
      </c>
      <c r="G323" s="62"/>
      <c r="H323" s="62" t="s">
        <v>44</v>
      </c>
      <c r="I323" s="62"/>
      <c r="J323" s="62"/>
      <c r="K323" s="62"/>
      <c r="L323" s="63"/>
      <c r="M323" s="62"/>
      <c r="N323" s="62" t="s">
        <v>44</v>
      </c>
      <c r="O323" s="62"/>
      <c r="P323" s="62" t="s">
        <v>44</v>
      </c>
      <c r="Q323" s="62" t="s">
        <v>44</v>
      </c>
    </row>
    <row r="324" ht="12.75" customHeight="1">
      <c r="A324" s="132" t="s">
        <v>761</v>
      </c>
      <c r="B324" s="133"/>
      <c r="C324" s="134" t="s">
        <v>40</v>
      </c>
      <c r="D324" s="135" t="s">
        <v>762</v>
      </c>
      <c r="E324" s="60" t="s">
        <v>773</v>
      </c>
      <c r="F324" s="73" t="s">
        <v>774</v>
      </c>
      <c r="G324" s="62"/>
      <c r="H324" s="62" t="s">
        <v>44</v>
      </c>
      <c r="I324" s="62"/>
      <c r="J324" s="62"/>
      <c r="K324" s="62"/>
      <c r="L324" s="63"/>
      <c r="M324" s="62"/>
      <c r="N324" s="62" t="s">
        <v>44</v>
      </c>
      <c r="O324" s="62"/>
      <c r="P324" s="62" t="s">
        <v>44</v>
      </c>
      <c r="Q324" s="62" t="s">
        <v>44</v>
      </c>
    </row>
    <row r="325" ht="12.75" customHeight="1">
      <c r="A325" s="132" t="s">
        <v>761</v>
      </c>
      <c r="B325" s="133"/>
      <c r="C325" s="134" t="s">
        <v>40</v>
      </c>
      <c r="D325" s="135" t="s">
        <v>762</v>
      </c>
      <c r="E325" s="60" t="s">
        <v>775</v>
      </c>
      <c r="F325" s="73" t="s">
        <v>776</v>
      </c>
      <c r="G325" s="62" t="s">
        <v>44</v>
      </c>
      <c r="H325" s="62" t="s">
        <v>44</v>
      </c>
      <c r="I325" s="62"/>
      <c r="J325" s="62" t="s">
        <v>44</v>
      </c>
      <c r="K325" s="62" t="s">
        <v>44</v>
      </c>
      <c r="L325" s="63" t="s">
        <v>44</v>
      </c>
      <c r="M325" s="62" t="s">
        <v>44</v>
      </c>
      <c r="N325" s="62"/>
      <c r="O325" s="62"/>
      <c r="P325" s="62" t="s">
        <v>44</v>
      </c>
      <c r="Q325" s="62" t="s">
        <v>44</v>
      </c>
    </row>
    <row r="326" ht="12.75" customHeight="1">
      <c r="A326" s="132" t="s">
        <v>761</v>
      </c>
      <c r="B326" s="133"/>
      <c r="C326" s="134" t="s">
        <v>40</v>
      </c>
      <c r="D326" s="135" t="s">
        <v>762</v>
      </c>
      <c r="E326" s="60" t="s">
        <v>777</v>
      </c>
      <c r="F326" s="73" t="s">
        <v>778</v>
      </c>
      <c r="G326" s="62" t="s">
        <v>44</v>
      </c>
      <c r="H326" s="62" t="s">
        <v>44</v>
      </c>
      <c r="I326" s="62" t="s">
        <v>44</v>
      </c>
      <c r="J326" s="62" t="s">
        <v>44</v>
      </c>
      <c r="K326" s="62" t="s">
        <v>44</v>
      </c>
      <c r="L326" s="63" t="s">
        <v>44</v>
      </c>
      <c r="M326" s="62" t="s">
        <v>44</v>
      </c>
      <c r="N326" s="62"/>
      <c r="O326" s="62" t="s">
        <v>44</v>
      </c>
      <c r="P326" s="62" t="s">
        <v>44</v>
      </c>
      <c r="Q326" s="62" t="s">
        <v>44</v>
      </c>
    </row>
    <row r="327" ht="12.75" customHeight="1">
      <c r="A327" s="132" t="s">
        <v>779</v>
      </c>
      <c r="B327" s="133" t="s">
        <v>39</v>
      </c>
      <c r="C327" s="134" t="s">
        <v>40</v>
      </c>
      <c r="D327" s="135" t="s">
        <v>780</v>
      </c>
      <c r="E327" s="60" t="s">
        <v>781</v>
      </c>
      <c r="F327" s="61" t="s">
        <v>782</v>
      </c>
      <c r="G327" s="62" t="s">
        <v>44</v>
      </c>
      <c r="H327" s="62" t="s">
        <v>44</v>
      </c>
      <c r="I327" s="62" t="s">
        <v>44</v>
      </c>
      <c r="J327" s="62" t="s">
        <v>44</v>
      </c>
      <c r="K327" s="62" t="s">
        <v>44</v>
      </c>
      <c r="L327" s="63" t="s">
        <v>44</v>
      </c>
      <c r="M327" s="62" t="s">
        <v>44</v>
      </c>
      <c r="N327" s="62" t="s">
        <v>44</v>
      </c>
      <c r="O327" s="62"/>
      <c r="P327" s="62"/>
      <c r="Q327" s="62" t="s">
        <v>44</v>
      </c>
    </row>
    <row r="328" ht="12.75" customHeight="1">
      <c r="A328" s="132" t="s">
        <v>779</v>
      </c>
      <c r="B328" s="133" t="s">
        <v>39</v>
      </c>
      <c r="C328" s="134" t="s">
        <v>40</v>
      </c>
      <c r="D328" s="135" t="s">
        <v>780</v>
      </c>
      <c r="E328" s="60" t="s">
        <v>783</v>
      </c>
      <c r="F328" s="61" t="s">
        <v>784</v>
      </c>
      <c r="G328" s="62" t="s">
        <v>44</v>
      </c>
      <c r="H328" s="62" t="s">
        <v>44</v>
      </c>
      <c r="I328" s="62" t="s">
        <v>44</v>
      </c>
      <c r="J328" s="62" t="s">
        <v>44</v>
      </c>
      <c r="K328" s="62" t="s">
        <v>44</v>
      </c>
      <c r="L328" s="63"/>
      <c r="M328" s="62" t="s">
        <v>44</v>
      </c>
      <c r="N328" s="62" t="s">
        <v>44</v>
      </c>
      <c r="O328" s="62"/>
      <c r="P328" s="62"/>
      <c r="Q328" s="62" t="s">
        <v>44</v>
      </c>
    </row>
    <row r="329" ht="12.75" customHeight="1">
      <c r="A329" s="132" t="s">
        <v>779</v>
      </c>
      <c r="B329" s="133"/>
      <c r="C329" s="134" t="s">
        <v>45</v>
      </c>
      <c r="D329" s="135" t="s">
        <v>780</v>
      </c>
      <c r="E329" s="60" t="s">
        <v>785</v>
      </c>
      <c r="F329" s="61" t="s">
        <v>786</v>
      </c>
      <c r="G329" s="62" t="s">
        <v>44</v>
      </c>
      <c r="H329" s="62" t="s">
        <v>44</v>
      </c>
      <c r="I329" s="62" t="s">
        <v>44</v>
      </c>
      <c r="J329" s="62" t="s">
        <v>44</v>
      </c>
      <c r="K329" s="62" t="s">
        <v>44</v>
      </c>
      <c r="L329" s="63"/>
      <c r="M329" s="62" t="s">
        <v>44</v>
      </c>
      <c r="N329" s="62" t="s">
        <v>44</v>
      </c>
      <c r="O329" s="62"/>
      <c r="P329" s="62"/>
      <c r="Q329" s="62" t="s">
        <v>44</v>
      </c>
    </row>
    <row r="330" ht="12.75" customHeight="1">
      <c r="A330" s="132" t="s">
        <v>779</v>
      </c>
      <c r="B330" s="133"/>
      <c r="C330" s="134" t="s">
        <v>40</v>
      </c>
      <c r="D330" s="135" t="s">
        <v>780</v>
      </c>
      <c r="E330" s="60" t="s">
        <v>787</v>
      </c>
      <c r="F330" s="61" t="s">
        <v>788</v>
      </c>
      <c r="G330" s="62" t="s">
        <v>44</v>
      </c>
      <c r="H330" s="62" t="s">
        <v>44</v>
      </c>
      <c r="I330" s="62" t="s">
        <v>44</v>
      </c>
      <c r="J330" s="62" t="s">
        <v>44</v>
      </c>
      <c r="K330" s="62" t="s">
        <v>44</v>
      </c>
      <c r="L330" s="63" t="s">
        <v>44</v>
      </c>
      <c r="M330" s="62" t="s">
        <v>44</v>
      </c>
      <c r="N330" s="62" t="s">
        <v>44</v>
      </c>
      <c r="O330" s="62"/>
      <c r="P330" s="62"/>
      <c r="Q330" s="62" t="s">
        <v>44</v>
      </c>
    </row>
    <row r="331" ht="12.75" customHeight="1">
      <c r="A331" s="132" t="s">
        <v>779</v>
      </c>
      <c r="B331" s="133"/>
      <c r="C331" s="134" t="s">
        <v>40</v>
      </c>
      <c r="D331" s="135" t="s">
        <v>780</v>
      </c>
      <c r="E331" s="60" t="s">
        <v>789</v>
      </c>
      <c r="F331" s="61" t="s">
        <v>790</v>
      </c>
      <c r="G331" s="62" t="s">
        <v>44</v>
      </c>
      <c r="H331" s="62" t="s">
        <v>44</v>
      </c>
      <c r="I331" s="62" t="s">
        <v>44</v>
      </c>
      <c r="J331" s="62" t="s">
        <v>44</v>
      </c>
      <c r="K331" s="62" t="s">
        <v>44</v>
      </c>
      <c r="L331" s="63" t="s">
        <v>44</v>
      </c>
      <c r="M331" s="62" t="s">
        <v>44</v>
      </c>
      <c r="N331" s="62" t="s">
        <v>44</v>
      </c>
      <c r="O331" s="62"/>
      <c r="P331" s="62"/>
      <c r="Q331" s="62" t="s">
        <v>44</v>
      </c>
    </row>
    <row r="332" ht="12.75" customHeight="1">
      <c r="A332" s="132" t="s">
        <v>779</v>
      </c>
      <c r="B332" s="133" t="s">
        <v>39</v>
      </c>
      <c r="C332" s="134" t="s">
        <v>40</v>
      </c>
      <c r="D332" s="135" t="s">
        <v>780</v>
      </c>
      <c r="E332" s="60" t="s">
        <v>791</v>
      </c>
      <c r="F332" s="61" t="s">
        <v>792</v>
      </c>
      <c r="G332" s="62"/>
      <c r="H332" s="62" t="s">
        <v>44</v>
      </c>
      <c r="I332" s="62"/>
      <c r="J332" s="62"/>
      <c r="K332" s="62" t="s">
        <v>44</v>
      </c>
      <c r="L332" s="63"/>
      <c r="M332" s="62"/>
      <c r="N332" s="62"/>
      <c r="O332" s="62"/>
      <c r="P332" s="62" t="s">
        <v>44</v>
      </c>
      <c r="Q332" s="62" t="s">
        <v>44</v>
      </c>
    </row>
    <row r="333" ht="12.75" customHeight="1">
      <c r="A333" s="132" t="s">
        <v>779</v>
      </c>
      <c r="B333" s="133" t="s">
        <v>39</v>
      </c>
      <c r="C333" s="134" t="s">
        <v>40</v>
      </c>
      <c r="D333" s="135" t="s">
        <v>780</v>
      </c>
      <c r="E333" s="60" t="s">
        <v>793</v>
      </c>
      <c r="F333" s="61" t="s">
        <v>794</v>
      </c>
      <c r="G333" s="62" t="s">
        <v>44</v>
      </c>
      <c r="H333" s="62" t="s">
        <v>44</v>
      </c>
      <c r="I333" s="62" t="s">
        <v>44</v>
      </c>
      <c r="J333" s="62" t="s">
        <v>44</v>
      </c>
      <c r="K333" s="62" t="s">
        <v>44</v>
      </c>
      <c r="L333" s="63" t="s">
        <v>44</v>
      </c>
      <c r="M333" s="62"/>
      <c r="N333" s="62"/>
      <c r="O333" s="62"/>
      <c r="P333" s="62" t="s">
        <v>44</v>
      </c>
      <c r="Q333" s="62" t="s">
        <v>44</v>
      </c>
    </row>
    <row r="334" ht="12.75" customHeight="1">
      <c r="A334" s="132" t="s">
        <v>779</v>
      </c>
      <c r="B334" s="133"/>
      <c r="C334" s="134" t="s">
        <v>40</v>
      </c>
      <c r="D334" s="135" t="s">
        <v>780</v>
      </c>
      <c r="E334" s="60" t="s">
        <v>795</v>
      </c>
      <c r="F334" s="61" t="s">
        <v>796</v>
      </c>
      <c r="G334" s="62" t="s">
        <v>44</v>
      </c>
      <c r="H334" s="62" t="s">
        <v>44</v>
      </c>
      <c r="I334" s="62" t="s">
        <v>44</v>
      </c>
      <c r="J334" s="62" t="s">
        <v>44</v>
      </c>
      <c r="K334" s="62" t="s">
        <v>44</v>
      </c>
      <c r="L334" s="63" t="s">
        <v>44</v>
      </c>
      <c r="M334" s="62" t="s">
        <v>44</v>
      </c>
      <c r="N334" s="62" t="s">
        <v>44</v>
      </c>
      <c r="O334" s="62"/>
      <c r="P334" s="62" t="s">
        <v>44</v>
      </c>
      <c r="Q334" s="62" t="s">
        <v>44</v>
      </c>
    </row>
    <row r="335" ht="12.75" customHeight="1">
      <c r="A335" s="132" t="s">
        <v>779</v>
      </c>
      <c r="B335" s="133"/>
      <c r="C335" s="134" t="s">
        <v>40</v>
      </c>
      <c r="D335" s="135" t="s">
        <v>780</v>
      </c>
      <c r="E335" s="60" t="s">
        <v>797</v>
      </c>
      <c r="F335" s="61" t="s">
        <v>798</v>
      </c>
      <c r="G335" s="62" t="s">
        <v>44</v>
      </c>
      <c r="H335" s="62" t="s">
        <v>44</v>
      </c>
      <c r="I335" s="62" t="s">
        <v>44</v>
      </c>
      <c r="J335" s="62" t="s">
        <v>44</v>
      </c>
      <c r="K335" s="62" t="s">
        <v>44</v>
      </c>
      <c r="L335" s="63" t="s">
        <v>44</v>
      </c>
      <c r="M335" s="62" t="s">
        <v>44</v>
      </c>
      <c r="N335" s="62"/>
      <c r="O335" s="62"/>
      <c r="P335" s="62"/>
      <c r="Q335" s="62" t="s">
        <v>44</v>
      </c>
    </row>
    <row r="336" ht="12.75" customHeight="1">
      <c r="A336" s="132" t="s">
        <v>779</v>
      </c>
      <c r="B336" s="133"/>
      <c r="C336" s="134" t="s">
        <v>40</v>
      </c>
      <c r="D336" s="135" t="s">
        <v>780</v>
      </c>
      <c r="E336" s="60" t="s">
        <v>799</v>
      </c>
      <c r="F336" s="61" t="s">
        <v>800</v>
      </c>
      <c r="G336" s="62"/>
      <c r="H336" s="62" t="s">
        <v>44</v>
      </c>
      <c r="I336" s="62"/>
      <c r="J336" s="62"/>
      <c r="K336" s="62" t="s">
        <v>44</v>
      </c>
      <c r="L336" s="63" t="s">
        <v>44</v>
      </c>
      <c r="M336" s="62"/>
      <c r="N336" s="62"/>
      <c r="O336" s="62"/>
      <c r="P336" s="62" t="s">
        <v>44</v>
      </c>
      <c r="Q336" s="62" t="s">
        <v>44</v>
      </c>
    </row>
    <row r="337" ht="12.75" customHeight="1">
      <c r="A337" s="132" t="s">
        <v>779</v>
      </c>
      <c r="B337" s="133" t="s">
        <v>39</v>
      </c>
      <c r="C337" s="134" t="s">
        <v>40</v>
      </c>
      <c r="D337" s="135" t="s">
        <v>780</v>
      </c>
      <c r="E337" s="60" t="s">
        <v>801</v>
      </c>
      <c r="F337" s="61" t="s">
        <v>802</v>
      </c>
      <c r="G337" s="136"/>
      <c r="H337" s="62" t="s">
        <v>44</v>
      </c>
      <c r="I337" s="136"/>
      <c r="J337" s="136"/>
      <c r="K337" s="62" t="s">
        <v>44</v>
      </c>
      <c r="L337" s="63" t="s">
        <v>44</v>
      </c>
      <c r="M337" s="136"/>
      <c r="N337" s="62" t="s">
        <v>44</v>
      </c>
      <c r="O337" s="136"/>
      <c r="P337" s="136"/>
      <c r="Q337" s="62" t="s">
        <v>44</v>
      </c>
    </row>
    <row r="338" ht="12.75" customHeight="1">
      <c r="A338" s="132" t="s">
        <v>779</v>
      </c>
      <c r="B338" s="133" t="s">
        <v>39</v>
      </c>
      <c r="C338" s="134" t="s">
        <v>40</v>
      </c>
      <c r="D338" s="135" t="s">
        <v>780</v>
      </c>
      <c r="E338" s="60" t="s">
        <v>803</v>
      </c>
      <c r="F338" s="61" t="s">
        <v>804</v>
      </c>
      <c r="G338" s="62" t="s">
        <v>44</v>
      </c>
      <c r="H338" s="62" t="s">
        <v>44</v>
      </c>
      <c r="I338" s="62" t="s">
        <v>44</v>
      </c>
      <c r="J338" s="62" t="s">
        <v>44</v>
      </c>
      <c r="K338" s="62" t="s">
        <v>44</v>
      </c>
      <c r="L338" s="63" t="s">
        <v>44</v>
      </c>
      <c r="M338" s="62"/>
      <c r="N338" s="62"/>
      <c r="O338" s="62"/>
      <c r="P338" s="62" t="s">
        <v>44</v>
      </c>
      <c r="Q338" s="62" t="s">
        <v>44</v>
      </c>
    </row>
    <row r="339" ht="12.75" customHeight="1">
      <c r="A339" s="132" t="s">
        <v>779</v>
      </c>
      <c r="B339" s="133"/>
      <c r="C339" s="134" t="s">
        <v>40</v>
      </c>
      <c r="D339" s="135" t="s">
        <v>780</v>
      </c>
      <c r="E339" s="60" t="s">
        <v>805</v>
      </c>
      <c r="F339" s="73" t="s">
        <v>806</v>
      </c>
      <c r="G339" s="62" t="s">
        <v>44</v>
      </c>
      <c r="H339" s="62" t="s">
        <v>44</v>
      </c>
      <c r="I339" s="62" t="s">
        <v>44</v>
      </c>
      <c r="J339" s="62" t="s">
        <v>44</v>
      </c>
      <c r="K339" s="62" t="s">
        <v>44</v>
      </c>
      <c r="L339" s="63" t="s">
        <v>44</v>
      </c>
      <c r="M339" s="62"/>
      <c r="N339" s="62" t="s">
        <v>44</v>
      </c>
      <c r="O339" s="62"/>
      <c r="P339" s="62"/>
      <c r="Q339" s="62" t="s">
        <v>44</v>
      </c>
    </row>
    <row r="340" ht="12.75" customHeight="1">
      <c r="A340" s="132" t="s">
        <v>807</v>
      </c>
      <c r="B340" s="133"/>
      <c r="C340" s="134" t="s">
        <v>40</v>
      </c>
      <c r="D340" s="135" t="s">
        <v>808</v>
      </c>
      <c r="E340" s="60" t="s">
        <v>809</v>
      </c>
      <c r="F340" s="61" t="s">
        <v>810</v>
      </c>
      <c r="G340" s="62"/>
      <c r="H340" s="62" t="s">
        <v>44</v>
      </c>
      <c r="I340" s="62"/>
      <c r="J340" s="62"/>
      <c r="K340" s="62" t="s">
        <v>44</v>
      </c>
      <c r="L340" s="63" t="s">
        <v>44</v>
      </c>
      <c r="M340" s="62"/>
      <c r="N340" s="62"/>
      <c r="O340" s="62"/>
      <c r="P340" s="62" t="s">
        <v>44</v>
      </c>
      <c r="Q340" s="62" t="s">
        <v>44</v>
      </c>
    </row>
    <row r="341" ht="12.75" customHeight="1">
      <c r="A341" s="132" t="s">
        <v>807</v>
      </c>
      <c r="B341" s="133" t="s">
        <v>39</v>
      </c>
      <c r="C341" s="134" t="s">
        <v>40</v>
      </c>
      <c r="D341" s="135" t="s">
        <v>808</v>
      </c>
      <c r="E341" s="60" t="s">
        <v>811</v>
      </c>
      <c r="F341" s="61" t="s">
        <v>812</v>
      </c>
      <c r="G341" s="62" t="s">
        <v>44</v>
      </c>
      <c r="H341" s="62" t="s">
        <v>44</v>
      </c>
      <c r="I341" s="62" t="s">
        <v>44</v>
      </c>
      <c r="J341" s="62" t="s">
        <v>44</v>
      </c>
      <c r="K341" s="62" t="s">
        <v>44</v>
      </c>
      <c r="L341" s="63" t="s">
        <v>44</v>
      </c>
      <c r="M341" s="62"/>
      <c r="N341" s="62"/>
      <c r="O341" s="62"/>
      <c r="P341" s="62" t="s">
        <v>44</v>
      </c>
      <c r="Q341" s="62" t="s">
        <v>44</v>
      </c>
    </row>
    <row r="342" ht="12.75" customHeight="1">
      <c r="A342" s="132" t="s">
        <v>807</v>
      </c>
      <c r="B342" s="133" t="s">
        <v>39</v>
      </c>
      <c r="C342" s="134" t="s">
        <v>40</v>
      </c>
      <c r="D342" s="135" t="s">
        <v>808</v>
      </c>
      <c r="E342" s="60" t="s">
        <v>813</v>
      </c>
      <c r="F342" s="61" t="s">
        <v>814</v>
      </c>
      <c r="G342" s="62"/>
      <c r="H342" s="62" t="s">
        <v>44</v>
      </c>
      <c r="I342" s="62"/>
      <c r="J342" s="62"/>
      <c r="K342" s="62"/>
      <c r="L342" s="63" t="s">
        <v>44</v>
      </c>
      <c r="M342" s="62" t="s">
        <v>44</v>
      </c>
      <c r="N342" s="62"/>
      <c r="O342" s="62" t="s">
        <v>44</v>
      </c>
      <c r="P342" s="62" t="s">
        <v>44</v>
      </c>
      <c r="Q342" s="62" t="s">
        <v>44</v>
      </c>
    </row>
    <row r="343" ht="12.75" customHeight="1">
      <c r="A343" s="132" t="s">
        <v>807</v>
      </c>
      <c r="B343" s="133"/>
      <c r="C343" s="134" t="s">
        <v>45</v>
      </c>
      <c r="D343" s="135" t="s">
        <v>808</v>
      </c>
      <c r="E343" s="60" t="s">
        <v>815</v>
      </c>
      <c r="F343" s="61" t="s">
        <v>816</v>
      </c>
      <c r="G343" s="62"/>
      <c r="H343" s="62" t="s">
        <v>44</v>
      </c>
      <c r="I343" s="62"/>
      <c r="J343" s="62"/>
      <c r="K343" s="62" t="s">
        <v>44</v>
      </c>
      <c r="L343" s="63" t="s">
        <v>44</v>
      </c>
      <c r="M343" s="62" t="s">
        <v>44</v>
      </c>
      <c r="N343" s="62"/>
      <c r="O343" s="62" t="s">
        <v>44</v>
      </c>
      <c r="P343" s="62" t="s">
        <v>44</v>
      </c>
      <c r="Q343" s="62" t="s">
        <v>44</v>
      </c>
    </row>
    <row r="344" ht="12.75" customHeight="1">
      <c r="A344" s="132" t="s">
        <v>817</v>
      </c>
      <c r="B344" s="133"/>
      <c r="C344" s="134" t="s">
        <v>40</v>
      </c>
      <c r="D344" s="137" t="s">
        <v>818</v>
      </c>
      <c r="E344" s="60" t="s">
        <v>819</v>
      </c>
      <c r="F344" s="61" t="s">
        <v>820</v>
      </c>
      <c r="G344" s="62"/>
      <c r="H344" s="62" t="s">
        <v>44</v>
      </c>
      <c r="I344" s="62"/>
      <c r="J344" s="62" t="s">
        <v>44</v>
      </c>
      <c r="K344" s="62" t="s">
        <v>44</v>
      </c>
      <c r="L344" s="63" t="s">
        <v>44</v>
      </c>
      <c r="M344" s="62" t="s">
        <v>44</v>
      </c>
      <c r="N344" s="62"/>
      <c r="O344" s="62" t="s">
        <v>44</v>
      </c>
      <c r="P344" s="62" t="s">
        <v>44</v>
      </c>
      <c r="Q344" s="62" t="s">
        <v>44</v>
      </c>
    </row>
    <row r="345" ht="12.75" customHeight="1">
      <c r="A345" s="138" t="s">
        <v>817</v>
      </c>
      <c r="B345" s="139"/>
      <c r="C345" s="140" t="s">
        <v>40</v>
      </c>
      <c r="D345" s="135" t="s">
        <v>818</v>
      </c>
      <c r="E345" s="93" t="s">
        <v>821</v>
      </c>
      <c r="F345" s="94" t="s">
        <v>822</v>
      </c>
      <c r="G345" s="95"/>
      <c r="H345" s="95" t="s">
        <v>44</v>
      </c>
      <c r="I345" s="95"/>
      <c r="J345" s="95"/>
      <c r="K345" s="95" t="s">
        <v>44</v>
      </c>
      <c r="L345" s="96" t="s">
        <v>44</v>
      </c>
      <c r="M345" s="95"/>
      <c r="N345" s="95"/>
      <c r="O345" s="95"/>
      <c r="P345" s="95"/>
      <c r="Q345" s="95" t="s">
        <v>44</v>
      </c>
    </row>
    <row r="346" ht="12.75" customHeight="1">
      <c r="A346" s="141"/>
      <c r="B346" s="141"/>
      <c r="C346" s="141"/>
      <c r="D346" s="1"/>
      <c r="E346" s="141"/>
      <c r="F346" s="141"/>
      <c r="G346" s="141"/>
      <c r="H346" s="141"/>
      <c r="I346" s="141"/>
      <c r="J346" s="142"/>
      <c r="K346" s="142"/>
      <c r="L346" s="142"/>
      <c r="M346" s="142"/>
      <c r="N346" s="142"/>
      <c r="O346" s="142"/>
      <c r="P346" s="142"/>
      <c r="Q346" s="142"/>
    </row>
    <row r="347" ht="12.75" customHeight="1">
      <c r="A347" s="1"/>
      <c r="B347" s="1"/>
      <c r="C347" s="1"/>
      <c r="D347" s="1"/>
      <c r="E347" s="1"/>
      <c r="F347" s="1"/>
      <c r="G347" s="1"/>
      <c r="H347" s="1"/>
      <c r="I347" s="1"/>
      <c r="J347" s="1"/>
      <c r="K347" s="1"/>
      <c r="L347" s="1"/>
      <c r="M347" s="1"/>
      <c r="N347" s="1"/>
      <c r="O347" s="1"/>
      <c r="P347" s="1"/>
      <c r="Q347" s="1"/>
    </row>
    <row r="348" ht="12.75" customHeight="1">
      <c r="A348" s="1"/>
      <c r="B348" s="1"/>
      <c r="C348" s="1"/>
      <c r="D348" s="1"/>
      <c r="E348" s="1"/>
      <c r="F348" s="1"/>
      <c r="G348" s="1"/>
      <c r="H348" s="1"/>
      <c r="I348" s="1"/>
      <c r="J348" s="1"/>
      <c r="K348" s="1"/>
      <c r="L348" s="1"/>
      <c r="M348" s="1"/>
      <c r="N348" s="1"/>
      <c r="O348" s="1"/>
      <c r="P348" s="1"/>
      <c r="Q348" s="1"/>
    </row>
    <row r="349" ht="12.75" customHeight="1">
      <c r="A349" s="1"/>
      <c r="B349" s="1"/>
      <c r="C349" s="1"/>
      <c r="D349" s="1"/>
      <c r="E349" s="1"/>
      <c r="F349" s="1"/>
      <c r="G349" s="1"/>
      <c r="H349" s="1"/>
      <c r="I349" s="1"/>
      <c r="J349" s="1"/>
      <c r="K349" s="1"/>
      <c r="L349" s="1"/>
      <c r="M349" s="1"/>
      <c r="N349" s="1"/>
      <c r="O349" s="1"/>
      <c r="P349" s="1"/>
      <c r="Q349" s="1"/>
    </row>
    <row r="350" ht="12.75" customHeight="1">
      <c r="G350" s="1"/>
      <c r="H350" s="1"/>
      <c r="I350" s="1"/>
      <c r="J350" s="1"/>
      <c r="K350" s="1"/>
      <c r="L350" s="1"/>
      <c r="M350" s="1"/>
      <c r="N350" s="1"/>
      <c r="O350" s="1"/>
      <c r="P350" s="1"/>
      <c r="Q350" s="1"/>
    </row>
    <row r="351" ht="12.75" customHeight="1">
      <c r="G351" s="1"/>
      <c r="H351" s="1"/>
      <c r="I351" s="1"/>
      <c r="J351" s="1"/>
      <c r="K351" s="1"/>
      <c r="L351" s="1"/>
      <c r="M351" s="1"/>
      <c r="N351" s="1"/>
      <c r="O351" s="1"/>
      <c r="P351" s="1"/>
      <c r="Q351" s="1"/>
    </row>
    <row r="352" ht="12.75" customHeight="1">
      <c r="G352" s="1"/>
      <c r="H352" s="1"/>
      <c r="I352" s="1"/>
      <c r="J352" s="1"/>
      <c r="K352" s="1"/>
      <c r="L352" s="1"/>
      <c r="M352" s="1"/>
      <c r="N352" s="1"/>
      <c r="O352" s="1"/>
      <c r="P352" s="1"/>
      <c r="Q352" s="1"/>
    </row>
    <row r="353" ht="12.75" customHeight="1">
      <c r="G353" s="1"/>
      <c r="H353" s="1"/>
      <c r="I353" s="1"/>
      <c r="J353" s="1"/>
      <c r="K353" s="1"/>
      <c r="L353" s="1"/>
      <c r="M353" s="1"/>
      <c r="N353" s="1"/>
      <c r="O353" s="1"/>
      <c r="P353" s="1"/>
      <c r="Q353" s="1"/>
    </row>
    <row r="354" ht="12.75" customHeight="1">
      <c r="G354" s="1"/>
      <c r="H354" s="1"/>
      <c r="I354" s="1"/>
      <c r="J354" s="1"/>
      <c r="K354" s="1"/>
      <c r="L354" s="1"/>
      <c r="M354" s="1"/>
      <c r="N354" s="1"/>
      <c r="O354" s="1"/>
      <c r="P354" s="1"/>
      <c r="Q354" s="1"/>
    </row>
    <row r="355" ht="12.75" customHeight="1">
      <c r="G355" s="1"/>
      <c r="H355" s="1"/>
      <c r="I355" s="1"/>
      <c r="J355" s="1"/>
      <c r="K355" s="1"/>
      <c r="L355" s="1"/>
      <c r="M355" s="1"/>
      <c r="N355" s="1"/>
      <c r="O355" s="1"/>
      <c r="P355" s="1"/>
      <c r="Q355" s="1"/>
    </row>
    <row r="356" ht="12.75" customHeight="1">
      <c r="G356" s="1"/>
      <c r="H356" s="1"/>
      <c r="I356" s="1"/>
      <c r="J356" s="1"/>
      <c r="K356" s="1"/>
      <c r="L356" s="1"/>
      <c r="M356" s="1"/>
      <c r="N356" s="1"/>
      <c r="O356" s="1"/>
      <c r="P356" s="1"/>
      <c r="Q356" s="1"/>
    </row>
    <row r="357" ht="12.75" customHeight="1">
      <c r="G357" s="1"/>
      <c r="H357" s="1"/>
      <c r="I357" s="1"/>
      <c r="J357" s="1"/>
      <c r="K357" s="1"/>
      <c r="L357" s="1"/>
      <c r="M357" s="1"/>
      <c r="N357" s="1"/>
      <c r="O357" s="1"/>
      <c r="P357" s="1"/>
      <c r="Q357" s="1"/>
    </row>
    <row r="358" ht="12.75" customHeight="1">
      <c r="G358" s="1"/>
      <c r="H358" s="1"/>
      <c r="I358" s="1"/>
      <c r="J358" s="1"/>
      <c r="K358" s="1"/>
      <c r="L358" s="1"/>
      <c r="M358" s="1"/>
      <c r="N358" s="1"/>
      <c r="O358" s="1"/>
      <c r="P358" s="1"/>
      <c r="Q358" s="1"/>
    </row>
    <row r="359" ht="12.75" customHeight="1">
      <c r="G359" s="1"/>
      <c r="H359" s="1"/>
      <c r="I359" s="1"/>
      <c r="J359" s="1"/>
      <c r="K359" s="1"/>
      <c r="L359" s="1"/>
      <c r="M359" s="1"/>
      <c r="N359" s="1"/>
      <c r="O359" s="1"/>
      <c r="P359" s="1"/>
      <c r="Q359" s="1"/>
    </row>
    <row r="360" ht="12.75" customHeight="1">
      <c r="G360" s="1"/>
      <c r="H360" s="1"/>
      <c r="I360" s="1"/>
      <c r="J360" s="1"/>
      <c r="K360" s="1"/>
      <c r="L360" s="1"/>
      <c r="M360" s="1"/>
      <c r="N360" s="1"/>
      <c r="O360" s="1"/>
      <c r="P360" s="1"/>
      <c r="Q360" s="1"/>
    </row>
    <row r="361" ht="12.75" customHeight="1">
      <c r="G361" s="1"/>
      <c r="H361" s="1"/>
      <c r="I361" s="1"/>
      <c r="J361" s="1"/>
      <c r="K361" s="1"/>
      <c r="L361" s="1"/>
      <c r="M361" s="1"/>
      <c r="N361" s="1"/>
      <c r="O361" s="1"/>
      <c r="P361" s="1"/>
      <c r="Q361" s="1"/>
    </row>
    <row r="362" ht="12.75" customHeight="1">
      <c r="G362" s="1"/>
      <c r="H362" s="1"/>
      <c r="I362" s="1"/>
      <c r="J362" s="1"/>
      <c r="K362" s="1"/>
      <c r="L362" s="1"/>
      <c r="M362" s="1"/>
      <c r="N362" s="1"/>
      <c r="O362" s="1"/>
      <c r="P362" s="1"/>
      <c r="Q362" s="1"/>
    </row>
    <row r="363" ht="12.75" customHeight="1">
      <c r="G363" s="1"/>
      <c r="H363" s="1"/>
      <c r="I363" s="1"/>
      <c r="J363" s="1"/>
      <c r="K363" s="1"/>
      <c r="L363" s="1"/>
      <c r="M363" s="1"/>
      <c r="N363" s="1"/>
      <c r="O363" s="1"/>
      <c r="P363" s="1"/>
      <c r="Q363" s="1"/>
    </row>
    <row r="364" ht="12.75" customHeight="1">
      <c r="G364" s="1"/>
      <c r="H364" s="1"/>
      <c r="I364" s="1"/>
      <c r="J364" s="1"/>
      <c r="K364" s="1"/>
      <c r="L364" s="1"/>
      <c r="M364" s="1"/>
      <c r="N364" s="1"/>
      <c r="O364" s="1"/>
      <c r="P364" s="1"/>
      <c r="Q364" s="1"/>
    </row>
    <row r="365" ht="12.75" customHeight="1">
      <c r="G365" s="1"/>
      <c r="H365" s="1"/>
      <c r="I365" s="1"/>
      <c r="J365" s="1"/>
      <c r="K365" s="1"/>
      <c r="L365" s="1"/>
      <c r="M365" s="1"/>
      <c r="N365" s="1"/>
      <c r="O365" s="1"/>
      <c r="P365" s="1"/>
      <c r="Q365" s="1"/>
    </row>
    <row r="366" ht="12.75" customHeight="1">
      <c r="G366" s="1"/>
      <c r="H366" s="1"/>
      <c r="I366" s="1"/>
      <c r="J366" s="1"/>
      <c r="K366" s="1"/>
      <c r="L366" s="1"/>
      <c r="M366" s="1"/>
      <c r="N366" s="1"/>
      <c r="O366" s="1"/>
      <c r="P366" s="1"/>
      <c r="Q366" s="1"/>
    </row>
    <row r="367" ht="12.75" customHeight="1">
      <c r="G367" s="1"/>
      <c r="H367" s="1"/>
      <c r="I367" s="1"/>
      <c r="J367" s="1"/>
      <c r="K367" s="1"/>
      <c r="L367" s="1"/>
      <c r="M367" s="1"/>
      <c r="N367" s="1"/>
      <c r="O367" s="1"/>
      <c r="P367" s="1"/>
      <c r="Q367" s="1"/>
    </row>
    <row r="368" ht="12.75" customHeight="1">
      <c r="G368" s="1"/>
      <c r="H368" s="1"/>
      <c r="I368" s="1"/>
      <c r="J368" s="1"/>
      <c r="K368" s="1"/>
      <c r="L368" s="1"/>
      <c r="M368" s="1"/>
      <c r="N368" s="1"/>
      <c r="O368" s="1"/>
      <c r="P368" s="1"/>
      <c r="Q368" s="1"/>
    </row>
    <row r="369" ht="12.75" customHeight="1">
      <c r="G369" s="1"/>
      <c r="H369" s="1"/>
      <c r="I369" s="1"/>
      <c r="J369" s="1"/>
      <c r="K369" s="1"/>
      <c r="L369" s="1"/>
      <c r="M369" s="1"/>
      <c r="N369" s="1"/>
      <c r="O369" s="1"/>
      <c r="P369" s="1"/>
      <c r="Q369" s="1"/>
    </row>
    <row r="370" ht="12.75" customHeight="1">
      <c r="G370" s="1"/>
      <c r="H370" s="1"/>
      <c r="I370" s="1"/>
      <c r="J370" s="1"/>
      <c r="K370" s="1"/>
      <c r="L370" s="1"/>
      <c r="M370" s="1"/>
      <c r="N370" s="1"/>
      <c r="O370" s="1"/>
      <c r="P370" s="1"/>
      <c r="Q370" s="1"/>
    </row>
    <row r="371" ht="12.75" customHeight="1">
      <c r="G371" s="1"/>
      <c r="H371" s="1"/>
      <c r="I371" s="1"/>
      <c r="J371" s="1"/>
      <c r="K371" s="1"/>
      <c r="L371" s="1"/>
      <c r="M371" s="1"/>
      <c r="N371" s="1"/>
      <c r="O371" s="1"/>
      <c r="P371" s="1"/>
      <c r="Q371" s="1"/>
    </row>
    <row r="372" ht="12.75" customHeight="1">
      <c r="G372" s="1"/>
      <c r="H372" s="1"/>
      <c r="I372" s="1"/>
      <c r="J372" s="1"/>
      <c r="K372" s="1"/>
      <c r="L372" s="1"/>
      <c r="M372" s="1"/>
      <c r="N372" s="1"/>
      <c r="O372" s="1"/>
      <c r="P372" s="1"/>
      <c r="Q372" s="1"/>
    </row>
    <row r="373" ht="12.75" customHeight="1">
      <c r="G373" s="1"/>
      <c r="H373" s="1"/>
      <c r="I373" s="1"/>
      <c r="J373" s="1"/>
      <c r="K373" s="1"/>
      <c r="L373" s="1"/>
      <c r="M373" s="1"/>
      <c r="N373" s="1"/>
      <c r="O373" s="1"/>
      <c r="P373" s="1"/>
      <c r="Q373" s="1"/>
    </row>
    <row r="374" ht="12.75" customHeight="1">
      <c r="G374" s="1"/>
      <c r="H374" s="1"/>
      <c r="I374" s="1"/>
      <c r="J374" s="1"/>
      <c r="K374" s="1"/>
      <c r="L374" s="1"/>
      <c r="M374" s="1"/>
      <c r="N374" s="1"/>
      <c r="O374" s="1"/>
      <c r="P374" s="1"/>
      <c r="Q374" s="1"/>
    </row>
    <row r="375" ht="12.75" customHeight="1">
      <c r="G375" s="1"/>
      <c r="H375" s="1"/>
      <c r="I375" s="1"/>
      <c r="J375" s="1"/>
      <c r="K375" s="1"/>
      <c r="L375" s="1"/>
      <c r="M375" s="1"/>
      <c r="N375" s="1"/>
      <c r="O375" s="1"/>
      <c r="P375" s="1"/>
      <c r="Q375" s="1"/>
    </row>
    <row r="376" ht="12.75" customHeight="1">
      <c r="G376" s="1"/>
      <c r="H376" s="1"/>
      <c r="I376" s="1"/>
      <c r="J376" s="1"/>
      <c r="K376" s="1"/>
      <c r="L376" s="1"/>
      <c r="M376" s="1"/>
      <c r="N376" s="1"/>
      <c r="O376" s="1"/>
      <c r="P376" s="1"/>
      <c r="Q376" s="1"/>
    </row>
    <row r="377" ht="12.75" customHeight="1">
      <c r="G377" s="1"/>
      <c r="H377" s="1"/>
      <c r="I377" s="1"/>
      <c r="J377" s="1"/>
      <c r="K377" s="1"/>
      <c r="L377" s="1"/>
      <c r="M377" s="1"/>
      <c r="N377" s="1"/>
      <c r="O377" s="1"/>
      <c r="P377" s="1"/>
      <c r="Q377" s="1"/>
    </row>
    <row r="378" ht="12.75" customHeight="1">
      <c r="G378" s="1"/>
      <c r="H378" s="1"/>
      <c r="I378" s="1"/>
      <c r="J378" s="1"/>
      <c r="K378" s="1"/>
      <c r="L378" s="1"/>
      <c r="M378" s="1"/>
      <c r="N378" s="1"/>
      <c r="O378" s="1"/>
      <c r="P378" s="1"/>
      <c r="Q378" s="1"/>
    </row>
    <row r="379" ht="12.75" customHeight="1">
      <c r="G379" s="1"/>
      <c r="H379" s="1"/>
      <c r="I379" s="1"/>
      <c r="J379" s="1"/>
      <c r="K379" s="1"/>
      <c r="L379" s="1"/>
      <c r="M379" s="1"/>
      <c r="N379" s="1"/>
      <c r="O379" s="1"/>
      <c r="P379" s="1"/>
      <c r="Q379" s="1"/>
    </row>
    <row r="380" ht="12.75" customHeight="1">
      <c r="G380" s="1"/>
      <c r="H380" s="1"/>
      <c r="I380" s="1"/>
      <c r="J380" s="1"/>
      <c r="K380" s="1"/>
      <c r="L380" s="1"/>
      <c r="M380" s="1"/>
      <c r="N380" s="1"/>
      <c r="O380" s="1"/>
      <c r="P380" s="1"/>
      <c r="Q380" s="1"/>
    </row>
    <row r="381" ht="12.75" customHeight="1">
      <c r="G381" s="1"/>
      <c r="H381" s="1"/>
      <c r="I381" s="1"/>
      <c r="J381" s="1"/>
      <c r="K381" s="1"/>
      <c r="L381" s="1"/>
      <c r="M381" s="1"/>
      <c r="N381" s="1"/>
      <c r="O381" s="1"/>
      <c r="P381" s="1"/>
      <c r="Q381" s="1"/>
    </row>
    <row r="382" ht="12.75" customHeight="1">
      <c r="G382" s="1"/>
      <c r="H382" s="1"/>
      <c r="I382" s="1"/>
      <c r="J382" s="1"/>
      <c r="K382" s="1"/>
      <c r="L382" s="1"/>
      <c r="M382" s="1"/>
      <c r="N382" s="1"/>
      <c r="O382" s="1"/>
      <c r="P382" s="1"/>
      <c r="Q382" s="1"/>
    </row>
    <row r="383" ht="12.75" customHeight="1">
      <c r="G383" s="1"/>
      <c r="H383" s="1"/>
      <c r="I383" s="1"/>
      <c r="J383" s="1"/>
      <c r="K383" s="1"/>
      <c r="L383" s="1"/>
      <c r="M383" s="1"/>
      <c r="N383" s="1"/>
      <c r="O383" s="1"/>
      <c r="P383" s="1"/>
      <c r="Q383" s="1"/>
    </row>
    <row r="384" ht="12.75" customHeight="1">
      <c r="G384" s="1"/>
      <c r="H384" s="1"/>
      <c r="I384" s="1"/>
      <c r="J384" s="1"/>
      <c r="K384" s="1"/>
      <c r="L384" s="1"/>
      <c r="M384" s="1"/>
      <c r="N384" s="1"/>
      <c r="O384" s="1"/>
      <c r="P384" s="1"/>
      <c r="Q384" s="1"/>
    </row>
    <row r="385" ht="12.75" customHeight="1">
      <c r="G385" s="1"/>
      <c r="H385" s="1"/>
      <c r="I385" s="1"/>
      <c r="J385" s="1"/>
      <c r="K385" s="1"/>
      <c r="L385" s="1"/>
      <c r="M385" s="1"/>
      <c r="N385" s="1"/>
      <c r="O385" s="1"/>
      <c r="P385" s="1"/>
      <c r="Q385" s="1"/>
    </row>
    <row r="386" ht="12.75" customHeight="1">
      <c r="G386" s="1"/>
      <c r="H386" s="1"/>
      <c r="I386" s="1"/>
      <c r="J386" s="1"/>
      <c r="K386" s="1"/>
      <c r="L386" s="1"/>
      <c r="M386" s="1"/>
      <c r="N386" s="1"/>
      <c r="O386" s="1"/>
      <c r="P386" s="1"/>
      <c r="Q386" s="1"/>
    </row>
    <row r="387" ht="12.75" customHeight="1">
      <c r="G387" s="1"/>
      <c r="H387" s="1"/>
      <c r="I387" s="1"/>
      <c r="J387" s="1"/>
      <c r="K387" s="1"/>
      <c r="L387" s="1"/>
      <c r="M387" s="1"/>
      <c r="N387" s="1"/>
      <c r="O387" s="1"/>
      <c r="P387" s="1"/>
      <c r="Q387" s="1"/>
    </row>
    <row r="388" ht="12.75" customHeight="1">
      <c r="G388" s="1"/>
      <c r="H388" s="1"/>
      <c r="I388" s="1"/>
      <c r="J388" s="1"/>
      <c r="K388" s="1"/>
      <c r="L388" s="1"/>
      <c r="M388" s="1"/>
      <c r="N388" s="1"/>
      <c r="O388" s="1"/>
      <c r="P388" s="1"/>
      <c r="Q388" s="1"/>
    </row>
    <row r="389" ht="12.75" customHeight="1">
      <c r="G389" s="1"/>
      <c r="H389" s="1"/>
      <c r="I389" s="1"/>
      <c r="J389" s="1"/>
      <c r="K389" s="1"/>
      <c r="L389" s="1"/>
      <c r="M389" s="1"/>
      <c r="N389" s="1"/>
      <c r="O389" s="1"/>
      <c r="P389" s="1"/>
      <c r="Q389" s="1"/>
    </row>
    <row r="390" ht="12.75" customHeight="1">
      <c r="G390" s="1"/>
      <c r="H390" s="1"/>
      <c r="I390" s="1"/>
      <c r="J390" s="1"/>
      <c r="K390" s="1"/>
      <c r="L390" s="1"/>
      <c r="M390" s="1"/>
      <c r="N390" s="1"/>
      <c r="O390" s="1"/>
      <c r="P390" s="1"/>
      <c r="Q390" s="1"/>
    </row>
    <row r="391" ht="12.75" customHeight="1">
      <c r="G391" s="1"/>
      <c r="H391" s="1"/>
      <c r="I391" s="1"/>
      <c r="J391" s="1"/>
      <c r="K391" s="1"/>
      <c r="L391" s="1"/>
      <c r="M391" s="1"/>
      <c r="N391" s="1"/>
      <c r="O391" s="1"/>
      <c r="P391" s="1"/>
      <c r="Q391" s="1"/>
    </row>
    <row r="392" ht="12.75" customHeight="1">
      <c r="G392" s="1"/>
      <c r="H392" s="1"/>
      <c r="I392" s="1"/>
      <c r="J392" s="1"/>
      <c r="K392" s="1"/>
      <c r="L392" s="1"/>
      <c r="M392" s="1"/>
      <c r="N392" s="1"/>
      <c r="O392" s="1"/>
      <c r="P392" s="1"/>
      <c r="Q392" s="1"/>
    </row>
    <row r="393" ht="12.75" customHeight="1">
      <c r="G393" s="1"/>
      <c r="H393" s="1"/>
      <c r="I393" s="1"/>
      <c r="J393" s="1"/>
      <c r="K393" s="1"/>
      <c r="L393" s="1"/>
      <c r="M393" s="1"/>
      <c r="N393" s="1"/>
      <c r="O393" s="1"/>
      <c r="P393" s="1"/>
      <c r="Q393" s="1"/>
    </row>
    <row r="394" ht="12.75" customHeight="1">
      <c r="G394" s="1"/>
      <c r="H394" s="1"/>
      <c r="I394" s="1"/>
      <c r="J394" s="1"/>
      <c r="K394" s="1"/>
      <c r="L394" s="1"/>
      <c r="M394" s="1"/>
      <c r="N394" s="1"/>
      <c r="O394" s="1"/>
      <c r="P394" s="1"/>
      <c r="Q394" s="1"/>
    </row>
    <row r="395" ht="12.75" customHeight="1">
      <c r="G395" s="1"/>
      <c r="H395" s="1"/>
      <c r="I395" s="1"/>
      <c r="J395" s="1"/>
      <c r="K395" s="1"/>
      <c r="L395" s="1"/>
      <c r="M395" s="1"/>
      <c r="N395" s="1"/>
      <c r="O395" s="1"/>
      <c r="P395" s="1"/>
      <c r="Q395" s="1"/>
    </row>
    <row r="396" ht="12.75" customHeight="1">
      <c r="G396" s="1"/>
      <c r="H396" s="1"/>
      <c r="I396" s="1"/>
      <c r="J396" s="1"/>
      <c r="K396" s="1"/>
      <c r="L396" s="1"/>
      <c r="M396" s="1"/>
      <c r="N396" s="1"/>
      <c r="O396" s="1"/>
      <c r="P396" s="1"/>
      <c r="Q396" s="1"/>
    </row>
    <row r="397" ht="12.75" customHeight="1">
      <c r="G397" s="1"/>
      <c r="H397" s="1"/>
      <c r="I397" s="1"/>
      <c r="J397" s="1"/>
      <c r="K397" s="1"/>
      <c r="L397" s="1"/>
      <c r="M397" s="1"/>
      <c r="N397" s="1"/>
      <c r="O397" s="1"/>
      <c r="P397" s="1"/>
      <c r="Q397" s="1"/>
    </row>
    <row r="398" ht="12.75" customHeight="1">
      <c r="G398" s="1"/>
      <c r="H398" s="1"/>
      <c r="I398" s="1"/>
      <c r="J398" s="1"/>
      <c r="K398" s="1"/>
      <c r="L398" s="1"/>
      <c r="M398" s="1"/>
      <c r="N398" s="1"/>
      <c r="O398" s="1"/>
      <c r="P398" s="1"/>
      <c r="Q398" s="1"/>
    </row>
    <row r="399" ht="12.75" customHeight="1">
      <c r="G399" s="1"/>
      <c r="H399" s="1"/>
      <c r="I399" s="1"/>
      <c r="J399" s="1"/>
      <c r="K399" s="1"/>
      <c r="L399" s="1"/>
      <c r="M399" s="1"/>
      <c r="N399" s="1"/>
      <c r="O399" s="1"/>
      <c r="P399" s="1"/>
      <c r="Q399" s="1"/>
    </row>
    <row r="400" ht="12.75" customHeight="1">
      <c r="G400" s="1"/>
      <c r="H400" s="1"/>
      <c r="I400" s="1"/>
      <c r="J400" s="1"/>
      <c r="K400" s="1"/>
      <c r="L400" s="1"/>
      <c r="M400" s="1"/>
      <c r="N400" s="1"/>
      <c r="O400" s="1"/>
      <c r="P400" s="1"/>
      <c r="Q400" s="1"/>
    </row>
    <row r="401" ht="12.75" customHeight="1">
      <c r="G401" s="1"/>
      <c r="H401" s="1"/>
      <c r="I401" s="1"/>
      <c r="J401" s="1"/>
      <c r="K401" s="1"/>
      <c r="L401" s="1"/>
      <c r="M401" s="1"/>
      <c r="N401" s="1"/>
      <c r="O401" s="1"/>
      <c r="P401" s="1"/>
      <c r="Q401" s="1"/>
    </row>
    <row r="402" ht="12.75" customHeight="1">
      <c r="G402" s="1"/>
      <c r="H402" s="1"/>
      <c r="I402" s="1"/>
      <c r="J402" s="1"/>
      <c r="K402" s="1"/>
      <c r="L402" s="1"/>
      <c r="M402" s="1"/>
      <c r="N402" s="1"/>
      <c r="O402" s="1"/>
      <c r="P402" s="1"/>
      <c r="Q402" s="1"/>
    </row>
    <row r="403" ht="12.75" customHeight="1">
      <c r="G403" s="1"/>
      <c r="H403" s="1"/>
      <c r="I403" s="1"/>
      <c r="J403" s="1"/>
      <c r="K403" s="1"/>
      <c r="L403" s="1"/>
      <c r="M403" s="1"/>
      <c r="N403" s="1"/>
      <c r="O403" s="1"/>
      <c r="P403" s="1"/>
      <c r="Q403" s="1"/>
    </row>
    <row r="404" ht="12.75" customHeight="1">
      <c r="G404" s="1"/>
      <c r="H404" s="1"/>
      <c r="I404" s="1"/>
      <c r="J404" s="1"/>
      <c r="K404" s="1"/>
      <c r="L404" s="1"/>
      <c r="M404" s="1"/>
      <c r="N404" s="1"/>
      <c r="O404" s="1"/>
      <c r="P404" s="1"/>
      <c r="Q404" s="1"/>
    </row>
    <row r="405" ht="12.75" customHeight="1">
      <c r="G405" s="1"/>
      <c r="H405" s="1"/>
      <c r="I405" s="1"/>
      <c r="J405" s="1"/>
      <c r="K405" s="1"/>
      <c r="L405" s="1"/>
      <c r="M405" s="1"/>
      <c r="N405" s="1"/>
      <c r="O405" s="1"/>
      <c r="P405" s="1"/>
      <c r="Q405" s="1"/>
    </row>
    <row r="406" ht="12.75" customHeight="1">
      <c r="G406" s="1"/>
      <c r="H406" s="1"/>
      <c r="I406" s="1"/>
      <c r="J406" s="1"/>
      <c r="K406" s="1"/>
      <c r="L406" s="1"/>
      <c r="M406" s="1"/>
      <c r="N406" s="1"/>
      <c r="O406" s="1"/>
      <c r="P406" s="1"/>
      <c r="Q406" s="1"/>
    </row>
    <row r="407" ht="12.75" customHeight="1">
      <c r="G407" s="1"/>
      <c r="H407" s="1"/>
      <c r="I407" s="1"/>
      <c r="J407" s="1"/>
      <c r="K407" s="1"/>
      <c r="L407" s="1"/>
      <c r="M407" s="1"/>
      <c r="N407" s="1"/>
      <c r="O407" s="1"/>
      <c r="P407" s="1"/>
      <c r="Q407" s="1"/>
    </row>
    <row r="408" ht="12.75" customHeight="1">
      <c r="G408" s="1"/>
      <c r="H408" s="1"/>
      <c r="I408" s="1"/>
      <c r="J408" s="1"/>
      <c r="K408" s="1"/>
      <c r="L408" s="1"/>
      <c r="M408" s="1"/>
      <c r="N408" s="1"/>
      <c r="O408" s="1"/>
      <c r="P408" s="1"/>
      <c r="Q408" s="1"/>
    </row>
    <row r="409" ht="12.75" customHeight="1">
      <c r="G409" s="1"/>
      <c r="H409" s="1"/>
      <c r="I409" s="1"/>
      <c r="J409" s="1"/>
      <c r="K409" s="1"/>
      <c r="L409" s="1"/>
      <c r="M409" s="1"/>
      <c r="N409" s="1"/>
      <c r="O409" s="1"/>
      <c r="P409" s="1"/>
      <c r="Q409" s="1"/>
    </row>
    <row r="410" ht="12.75" customHeight="1">
      <c r="G410" s="1"/>
      <c r="H410" s="1"/>
      <c r="I410" s="1"/>
      <c r="J410" s="1"/>
      <c r="K410" s="1"/>
      <c r="L410" s="1"/>
      <c r="M410" s="1"/>
      <c r="N410" s="1"/>
      <c r="O410" s="1"/>
      <c r="P410" s="1"/>
      <c r="Q410" s="1"/>
    </row>
    <row r="411" ht="12.75" customHeight="1">
      <c r="G411" s="1"/>
      <c r="H411" s="1"/>
      <c r="I411" s="1"/>
      <c r="J411" s="1"/>
      <c r="K411" s="1"/>
      <c r="L411" s="1"/>
      <c r="M411" s="1"/>
      <c r="N411" s="1"/>
      <c r="O411" s="1"/>
      <c r="P411" s="1"/>
      <c r="Q411" s="1"/>
    </row>
    <row r="412" ht="12.75" customHeight="1">
      <c r="G412" s="1"/>
      <c r="H412" s="1"/>
      <c r="I412" s="1"/>
      <c r="J412" s="1"/>
      <c r="K412" s="1"/>
      <c r="L412" s="1"/>
      <c r="M412" s="1"/>
      <c r="N412" s="1"/>
      <c r="O412" s="1"/>
      <c r="P412" s="1"/>
      <c r="Q412" s="1"/>
    </row>
    <row r="413" ht="12.75" customHeight="1">
      <c r="G413" s="1"/>
      <c r="H413" s="1"/>
      <c r="I413" s="1"/>
      <c r="J413" s="1"/>
      <c r="K413" s="1"/>
      <c r="L413" s="1"/>
      <c r="M413" s="1"/>
      <c r="N413" s="1"/>
      <c r="O413" s="1"/>
      <c r="P413" s="1"/>
      <c r="Q413" s="1"/>
    </row>
    <row r="414" ht="12.75" customHeight="1">
      <c r="G414" s="1"/>
      <c r="H414" s="1"/>
      <c r="I414" s="1"/>
      <c r="J414" s="1"/>
      <c r="K414" s="1"/>
      <c r="L414" s="1"/>
      <c r="M414" s="1"/>
      <c r="N414" s="1"/>
      <c r="O414" s="1"/>
      <c r="P414" s="1"/>
      <c r="Q414" s="1"/>
    </row>
    <row r="415" ht="12.75" customHeight="1">
      <c r="G415" s="1"/>
      <c r="H415" s="1"/>
      <c r="I415" s="1"/>
      <c r="J415" s="1"/>
      <c r="K415" s="1"/>
      <c r="L415" s="1"/>
      <c r="M415" s="1"/>
      <c r="N415" s="1"/>
      <c r="O415" s="1"/>
      <c r="P415" s="1"/>
      <c r="Q415" s="1"/>
    </row>
    <row r="416" ht="12.75" customHeight="1">
      <c r="G416" s="1"/>
      <c r="H416" s="1"/>
      <c r="I416" s="1"/>
      <c r="J416" s="1"/>
      <c r="K416" s="1"/>
      <c r="L416" s="1"/>
      <c r="M416" s="1"/>
      <c r="N416" s="1"/>
      <c r="O416" s="1"/>
      <c r="P416" s="1"/>
      <c r="Q416" s="1"/>
    </row>
    <row r="417" ht="12.75" customHeight="1">
      <c r="G417" s="1"/>
      <c r="H417" s="1"/>
      <c r="I417" s="1"/>
      <c r="J417" s="1"/>
      <c r="K417" s="1"/>
      <c r="L417" s="1"/>
      <c r="M417" s="1"/>
      <c r="N417" s="1"/>
      <c r="O417" s="1"/>
      <c r="P417" s="1"/>
      <c r="Q417" s="1"/>
    </row>
    <row r="418" ht="12.75" customHeight="1">
      <c r="G418" s="1"/>
      <c r="H418" s="1"/>
      <c r="I418" s="1"/>
      <c r="J418" s="1"/>
      <c r="K418" s="1"/>
      <c r="L418" s="1"/>
      <c r="M418" s="1"/>
      <c r="N418" s="1"/>
      <c r="O418" s="1"/>
      <c r="P418" s="1"/>
      <c r="Q418" s="1"/>
    </row>
    <row r="419" ht="12.75" customHeight="1">
      <c r="G419" s="1"/>
      <c r="H419" s="1"/>
      <c r="I419" s="1"/>
      <c r="J419" s="1"/>
      <c r="K419" s="1"/>
      <c r="L419" s="1"/>
      <c r="M419" s="1"/>
      <c r="N419" s="1"/>
      <c r="O419" s="1"/>
      <c r="P419" s="1"/>
      <c r="Q419" s="1"/>
    </row>
    <row r="420" ht="12.75" customHeight="1">
      <c r="G420" s="1"/>
      <c r="H420" s="1"/>
      <c r="I420" s="1"/>
      <c r="J420" s="1"/>
      <c r="K420" s="1"/>
      <c r="L420" s="1"/>
      <c r="M420" s="1"/>
      <c r="N420" s="1"/>
      <c r="O420" s="1"/>
      <c r="P420" s="1"/>
      <c r="Q420" s="1"/>
    </row>
    <row r="421" ht="12.75" customHeight="1">
      <c r="G421" s="1"/>
      <c r="H421" s="1"/>
      <c r="I421" s="1"/>
      <c r="J421" s="1"/>
      <c r="K421" s="1"/>
      <c r="L421" s="1"/>
      <c r="M421" s="1"/>
      <c r="N421" s="1"/>
      <c r="O421" s="1"/>
      <c r="P421" s="1"/>
      <c r="Q421" s="1"/>
    </row>
    <row r="422" ht="12.75" customHeight="1">
      <c r="G422" s="1"/>
      <c r="H422" s="1"/>
      <c r="I422" s="1"/>
      <c r="J422" s="1"/>
      <c r="K422" s="1"/>
      <c r="L422" s="1"/>
      <c r="M422" s="1"/>
      <c r="N422" s="1"/>
      <c r="O422" s="1"/>
      <c r="P422" s="1"/>
      <c r="Q422" s="1"/>
    </row>
    <row r="423" ht="12.75" customHeight="1">
      <c r="G423" s="1"/>
      <c r="H423" s="1"/>
      <c r="I423" s="1"/>
      <c r="J423" s="1"/>
      <c r="K423" s="1"/>
      <c r="L423" s="1"/>
      <c r="M423" s="1"/>
      <c r="N423" s="1"/>
      <c r="O423" s="1"/>
      <c r="P423" s="1"/>
      <c r="Q423" s="1"/>
    </row>
    <row r="424" ht="12.75" customHeight="1">
      <c r="G424" s="1"/>
      <c r="H424" s="1"/>
      <c r="I424" s="1"/>
      <c r="J424" s="1"/>
      <c r="K424" s="1"/>
      <c r="L424" s="1"/>
      <c r="M424" s="1"/>
      <c r="N424" s="1"/>
      <c r="O424" s="1"/>
      <c r="P424" s="1"/>
      <c r="Q424" s="1"/>
    </row>
    <row r="425" ht="12.75" customHeight="1">
      <c r="G425" s="1"/>
      <c r="H425" s="1"/>
      <c r="I425" s="1"/>
      <c r="J425" s="1"/>
      <c r="K425" s="1"/>
      <c r="L425" s="1"/>
      <c r="M425" s="1"/>
      <c r="N425" s="1"/>
      <c r="O425" s="1"/>
      <c r="P425" s="1"/>
      <c r="Q425" s="1"/>
    </row>
    <row r="426" ht="12.75" customHeight="1">
      <c r="G426" s="1"/>
      <c r="H426" s="1"/>
      <c r="I426" s="1"/>
      <c r="J426" s="1"/>
      <c r="K426" s="1"/>
      <c r="L426" s="1"/>
      <c r="M426" s="1"/>
      <c r="N426" s="1"/>
      <c r="O426" s="1"/>
      <c r="P426" s="1"/>
      <c r="Q426" s="1"/>
    </row>
    <row r="427" ht="12.75" customHeight="1">
      <c r="G427" s="1"/>
      <c r="H427" s="1"/>
      <c r="I427" s="1"/>
      <c r="J427" s="1"/>
      <c r="K427" s="1"/>
      <c r="L427" s="1"/>
      <c r="M427" s="1"/>
      <c r="N427" s="1"/>
      <c r="O427" s="1"/>
      <c r="P427" s="1"/>
      <c r="Q427" s="1"/>
    </row>
    <row r="428" ht="12.75" customHeight="1">
      <c r="G428" s="1"/>
      <c r="H428" s="1"/>
      <c r="I428" s="1"/>
      <c r="J428" s="1"/>
      <c r="K428" s="1"/>
      <c r="L428" s="1"/>
      <c r="M428" s="1"/>
      <c r="N428" s="1"/>
      <c r="O428" s="1"/>
      <c r="P428" s="1"/>
      <c r="Q428" s="1"/>
    </row>
    <row r="429" ht="12.75" customHeight="1">
      <c r="G429" s="1"/>
      <c r="H429" s="1"/>
      <c r="I429" s="1"/>
      <c r="J429" s="1"/>
      <c r="K429" s="1"/>
      <c r="L429" s="1"/>
      <c r="M429" s="1"/>
      <c r="N429" s="1"/>
      <c r="O429" s="1"/>
      <c r="P429" s="1"/>
      <c r="Q429" s="1"/>
    </row>
    <row r="430" ht="12.75" customHeight="1">
      <c r="G430" s="1"/>
      <c r="H430" s="1"/>
      <c r="I430" s="1"/>
      <c r="J430" s="1"/>
      <c r="K430" s="1"/>
      <c r="L430" s="1"/>
      <c r="M430" s="1"/>
      <c r="N430" s="1"/>
      <c r="O430" s="1"/>
      <c r="P430" s="1"/>
      <c r="Q430" s="1"/>
    </row>
    <row r="431" ht="12.75" customHeight="1">
      <c r="G431" s="1"/>
      <c r="H431" s="1"/>
      <c r="I431" s="1"/>
      <c r="J431" s="1"/>
      <c r="K431" s="1"/>
      <c r="L431" s="1"/>
      <c r="M431" s="1"/>
      <c r="N431" s="1"/>
      <c r="O431" s="1"/>
      <c r="P431" s="1"/>
      <c r="Q431" s="1"/>
    </row>
    <row r="432" ht="12.75" customHeight="1">
      <c r="G432" s="1"/>
      <c r="H432" s="1"/>
      <c r="I432" s="1"/>
      <c r="J432" s="1"/>
      <c r="K432" s="1"/>
      <c r="L432" s="1"/>
      <c r="M432" s="1"/>
      <c r="N432" s="1"/>
      <c r="O432" s="1"/>
      <c r="P432" s="1"/>
      <c r="Q432" s="1"/>
    </row>
    <row r="433" ht="12.75" customHeight="1">
      <c r="G433" s="1"/>
      <c r="H433" s="1"/>
      <c r="I433" s="1"/>
      <c r="J433" s="1"/>
      <c r="K433" s="1"/>
      <c r="L433" s="1"/>
      <c r="M433" s="1"/>
      <c r="N433" s="1"/>
      <c r="O433" s="1"/>
      <c r="P433" s="1"/>
      <c r="Q433" s="1"/>
    </row>
    <row r="434" ht="12.75" customHeight="1">
      <c r="G434" s="1"/>
      <c r="H434" s="1"/>
      <c r="I434" s="1"/>
      <c r="J434" s="1"/>
      <c r="K434" s="1"/>
      <c r="L434" s="1"/>
      <c r="M434" s="1"/>
      <c r="N434" s="1"/>
      <c r="O434" s="1"/>
      <c r="P434" s="1"/>
      <c r="Q434" s="1"/>
    </row>
    <row r="435" ht="12.75" customHeight="1">
      <c r="G435" s="1"/>
      <c r="H435" s="1"/>
      <c r="I435" s="1"/>
      <c r="J435" s="1"/>
      <c r="K435" s="1"/>
      <c r="L435" s="1"/>
      <c r="M435" s="1"/>
      <c r="N435" s="1"/>
      <c r="O435" s="1"/>
      <c r="P435" s="1"/>
      <c r="Q435" s="1"/>
    </row>
    <row r="436" ht="12.75" customHeight="1">
      <c r="G436" s="1"/>
      <c r="H436" s="1"/>
      <c r="I436" s="1"/>
      <c r="J436" s="1"/>
      <c r="K436" s="1"/>
      <c r="L436" s="1"/>
      <c r="M436" s="1"/>
      <c r="N436" s="1"/>
      <c r="O436" s="1"/>
      <c r="P436" s="1"/>
      <c r="Q436" s="1"/>
    </row>
    <row r="437" ht="12.75" customHeight="1">
      <c r="G437" s="1"/>
      <c r="H437" s="1"/>
      <c r="I437" s="1"/>
      <c r="J437" s="1"/>
      <c r="K437" s="1"/>
      <c r="L437" s="1"/>
      <c r="M437" s="1"/>
      <c r="N437" s="1"/>
      <c r="O437" s="1"/>
      <c r="P437" s="1"/>
      <c r="Q437" s="1"/>
    </row>
    <row r="438" ht="12.75" customHeight="1">
      <c r="G438" s="1"/>
      <c r="H438" s="1"/>
      <c r="I438" s="1"/>
      <c r="J438" s="1"/>
      <c r="K438" s="1"/>
      <c r="L438" s="1"/>
      <c r="M438" s="1"/>
      <c r="N438" s="1"/>
      <c r="O438" s="1"/>
      <c r="P438" s="1"/>
      <c r="Q438" s="1"/>
    </row>
    <row r="439" ht="12.75" customHeight="1">
      <c r="G439" s="1"/>
      <c r="H439" s="1"/>
      <c r="I439" s="1"/>
      <c r="J439" s="1"/>
      <c r="K439" s="1"/>
      <c r="L439" s="1"/>
      <c r="M439" s="1"/>
      <c r="N439" s="1"/>
      <c r="O439" s="1"/>
      <c r="P439" s="1"/>
      <c r="Q439" s="1"/>
    </row>
    <row r="440" ht="12.75" customHeight="1">
      <c r="G440" s="1"/>
      <c r="H440" s="1"/>
      <c r="I440" s="1"/>
      <c r="J440" s="1"/>
      <c r="K440" s="1"/>
      <c r="L440" s="1"/>
      <c r="M440" s="1"/>
      <c r="N440" s="1"/>
      <c r="O440" s="1"/>
      <c r="P440" s="1"/>
      <c r="Q440" s="1"/>
    </row>
    <row r="441" ht="12.75" customHeight="1">
      <c r="G441" s="1"/>
      <c r="H441" s="1"/>
      <c r="I441" s="1"/>
      <c r="J441" s="1"/>
      <c r="K441" s="1"/>
      <c r="L441" s="1"/>
      <c r="M441" s="1"/>
      <c r="N441" s="1"/>
      <c r="O441" s="1"/>
      <c r="P441" s="1"/>
      <c r="Q441" s="1"/>
    </row>
    <row r="442" ht="12.75" customHeight="1">
      <c r="G442" s="1"/>
      <c r="H442" s="1"/>
      <c r="I442" s="1"/>
      <c r="J442" s="1"/>
      <c r="K442" s="1"/>
      <c r="L442" s="1"/>
      <c r="M442" s="1"/>
      <c r="N442" s="1"/>
      <c r="O442" s="1"/>
      <c r="P442" s="1"/>
      <c r="Q442" s="1"/>
    </row>
    <row r="443" ht="12.75" customHeight="1">
      <c r="G443" s="1"/>
      <c r="H443" s="1"/>
      <c r="I443" s="1"/>
      <c r="J443" s="1"/>
      <c r="K443" s="1"/>
      <c r="L443" s="1"/>
      <c r="M443" s="1"/>
      <c r="N443" s="1"/>
      <c r="O443" s="1"/>
      <c r="P443" s="1"/>
      <c r="Q443" s="1"/>
    </row>
    <row r="444" ht="12.75" customHeight="1">
      <c r="G444" s="1"/>
      <c r="H444" s="1"/>
      <c r="I444" s="1"/>
      <c r="J444" s="1"/>
      <c r="K444" s="1"/>
      <c r="L444" s="1"/>
      <c r="M444" s="1"/>
      <c r="N444" s="1"/>
      <c r="O444" s="1"/>
      <c r="P444" s="1"/>
      <c r="Q444" s="1"/>
    </row>
    <row r="445" ht="12.75" customHeight="1">
      <c r="G445" s="1"/>
      <c r="H445" s="1"/>
      <c r="I445" s="1"/>
      <c r="J445" s="1"/>
      <c r="K445" s="1"/>
      <c r="L445" s="1"/>
      <c r="M445" s="1"/>
      <c r="N445" s="1"/>
      <c r="O445" s="1"/>
      <c r="P445" s="1"/>
      <c r="Q445" s="1"/>
    </row>
    <row r="446" ht="12.75" customHeight="1">
      <c r="G446" s="1"/>
      <c r="H446" s="1"/>
      <c r="I446" s="1"/>
      <c r="J446" s="1"/>
      <c r="K446" s="1"/>
      <c r="L446" s="1"/>
      <c r="M446" s="1"/>
      <c r="N446" s="1"/>
      <c r="O446" s="1"/>
      <c r="P446" s="1"/>
      <c r="Q446" s="1"/>
    </row>
    <row r="447" ht="12.75" customHeight="1">
      <c r="G447" s="1"/>
      <c r="H447" s="1"/>
      <c r="I447" s="1"/>
      <c r="J447" s="1"/>
      <c r="K447" s="1"/>
      <c r="L447" s="1"/>
      <c r="M447" s="1"/>
      <c r="N447" s="1"/>
      <c r="O447" s="1"/>
      <c r="P447" s="1"/>
      <c r="Q447" s="1"/>
    </row>
    <row r="448" ht="12.75" customHeight="1">
      <c r="G448" s="1"/>
      <c r="H448" s="1"/>
      <c r="I448" s="1"/>
      <c r="J448" s="1"/>
      <c r="K448" s="1"/>
      <c r="L448" s="1"/>
      <c r="M448" s="1"/>
      <c r="N448" s="1"/>
      <c r="O448" s="1"/>
      <c r="P448" s="1"/>
      <c r="Q448" s="1"/>
    </row>
    <row r="449" ht="12.75" customHeight="1">
      <c r="G449" s="1"/>
      <c r="H449" s="1"/>
      <c r="I449" s="1"/>
      <c r="J449" s="1"/>
      <c r="K449" s="1"/>
      <c r="L449" s="1"/>
      <c r="M449" s="1"/>
      <c r="N449" s="1"/>
      <c r="O449" s="1"/>
      <c r="P449" s="1"/>
      <c r="Q449" s="1"/>
    </row>
    <row r="450" ht="12.75" customHeight="1">
      <c r="G450" s="1"/>
      <c r="H450" s="1"/>
      <c r="I450" s="1"/>
      <c r="J450" s="1"/>
      <c r="K450" s="1"/>
      <c r="L450" s="1"/>
      <c r="M450" s="1"/>
      <c r="N450" s="1"/>
      <c r="O450" s="1"/>
      <c r="P450" s="1"/>
      <c r="Q450" s="1"/>
    </row>
    <row r="451" ht="12.75" customHeight="1">
      <c r="G451" s="1"/>
      <c r="H451" s="1"/>
      <c r="I451" s="1"/>
      <c r="J451" s="1"/>
      <c r="K451" s="1"/>
      <c r="L451" s="1"/>
      <c r="M451" s="1"/>
      <c r="N451" s="1"/>
      <c r="O451" s="1"/>
      <c r="P451" s="1"/>
      <c r="Q451" s="1"/>
    </row>
    <row r="452" ht="12.75" customHeight="1">
      <c r="G452" s="1"/>
      <c r="H452" s="1"/>
      <c r="I452" s="1"/>
      <c r="J452" s="1"/>
      <c r="K452" s="1"/>
      <c r="L452" s="1"/>
      <c r="M452" s="1"/>
      <c r="N452" s="1"/>
      <c r="O452" s="1"/>
      <c r="P452" s="1"/>
      <c r="Q452" s="1"/>
    </row>
    <row r="453" ht="12.75" customHeight="1">
      <c r="G453" s="1"/>
      <c r="H453" s="1"/>
      <c r="I453" s="1"/>
      <c r="J453" s="1"/>
      <c r="K453" s="1"/>
      <c r="L453" s="1"/>
      <c r="M453" s="1"/>
      <c r="N453" s="1"/>
      <c r="O453" s="1"/>
      <c r="P453" s="1"/>
      <c r="Q453" s="1"/>
    </row>
    <row r="454" ht="12.75" customHeight="1">
      <c r="G454" s="1"/>
      <c r="H454" s="1"/>
      <c r="I454" s="1"/>
      <c r="J454" s="1"/>
      <c r="K454" s="1"/>
      <c r="L454" s="1"/>
      <c r="M454" s="1"/>
      <c r="N454" s="1"/>
      <c r="O454" s="1"/>
      <c r="P454" s="1"/>
      <c r="Q454" s="1"/>
    </row>
    <row r="455" ht="12.75" customHeight="1">
      <c r="G455" s="1"/>
      <c r="H455" s="1"/>
      <c r="I455" s="1"/>
      <c r="J455" s="1"/>
      <c r="K455" s="1"/>
      <c r="L455" s="1"/>
      <c r="M455" s="1"/>
      <c r="N455" s="1"/>
      <c r="O455" s="1"/>
      <c r="P455" s="1"/>
      <c r="Q455" s="1"/>
    </row>
    <row r="456" ht="12.75" customHeight="1">
      <c r="G456" s="1"/>
      <c r="H456" s="1"/>
      <c r="I456" s="1"/>
      <c r="J456" s="1"/>
      <c r="K456" s="1"/>
      <c r="L456" s="1"/>
      <c r="M456" s="1"/>
      <c r="N456" s="1"/>
      <c r="O456" s="1"/>
      <c r="P456" s="1"/>
      <c r="Q456" s="1"/>
    </row>
    <row r="457" ht="12.75" customHeight="1">
      <c r="G457" s="1"/>
      <c r="H457" s="1"/>
      <c r="I457" s="1"/>
      <c r="J457" s="1"/>
      <c r="K457" s="1"/>
      <c r="L457" s="1"/>
      <c r="M457" s="1"/>
      <c r="N457" s="1"/>
      <c r="O457" s="1"/>
      <c r="P457" s="1"/>
      <c r="Q457" s="1"/>
    </row>
    <row r="458" ht="12.75" customHeight="1">
      <c r="G458" s="1"/>
      <c r="H458" s="1"/>
      <c r="I458" s="1"/>
      <c r="J458" s="1"/>
      <c r="K458" s="1"/>
      <c r="L458" s="1"/>
      <c r="M458" s="1"/>
      <c r="N458" s="1"/>
      <c r="O458" s="1"/>
      <c r="P458" s="1"/>
      <c r="Q458" s="1"/>
    </row>
    <row r="459" ht="12.75" customHeight="1">
      <c r="G459" s="1"/>
      <c r="H459" s="1"/>
      <c r="I459" s="1"/>
      <c r="J459" s="1"/>
      <c r="K459" s="1"/>
      <c r="L459" s="1"/>
      <c r="M459" s="1"/>
      <c r="N459" s="1"/>
      <c r="O459" s="1"/>
      <c r="P459" s="1"/>
      <c r="Q459" s="1"/>
    </row>
    <row r="460" ht="12.75" customHeight="1">
      <c r="G460" s="1"/>
      <c r="H460" s="1"/>
      <c r="I460" s="1"/>
      <c r="J460" s="1"/>
      <c r="K460" s="1"/>
      <c r="L460" s="1"/>
      <c r="M460" s="1"/>
      <c r="N460" s="1"/>
      <c r="O460" s="1"/>
      <c r="P460" s="1"/>
      <c r="Q460" s="1"/>
    </row>
    <row r="461" ht="12.75" customHeight="1">
      <c r="G461" s="1"/>
      <c r="H461" s="1"/>
      <c r="I461" s="1"/>
      <c r="J461" s="1"/>
      <c r="K461" s="1"/>
      <c r="L461" s="1"/>
      <c r="M461" s="1"/>
      <c r="N461" s="1"/>
      <c r="O461" s="1"/>
      <c r="P461" s="1"/>
      <c r="Q461" s="1"/>
    </row>
    <row r="462" ht="12.75" customHeight="1">
      <c r="G462" s="1"/>
      <c r="H462" s="1"/>
      <c r="I462" s="1"/>
      <c r="J462" s="1"/>
      <c r="K462" s="1"/>
      <c r="L462" s="1"/>
      <c r="M462" s="1"/>
      <c r="N462" s="1"/>
      <c r="O462" s="1"/>
      <c r="P462" s="1"/>
      <c r="Q462" s="1"/>
    </row>
    <row r="463" ht="12.75" customHeight="1">
      <c r="G463" s="1"/>
      <c r="H463" s="1"/>
      <c r="I463" s="1"/>
      <c r="J463" s="1"/>
      <c r="K463" s="1"/>
      <c r="L463" s="1"/>
      <c r="M463" s="1"/>
      <c r="N463" s="1"/>
      <c r="O463" s="1"/>
      <c r="P463" s="1"/>
      <c r="Q463" s="1"/>
    </row>
    <row r="464" ht="12.75" customHeight="1">
      <c r="G464" s="1"/>
      <c r="H464" s="1"/>
      <c r="I464" s="1"/>
      <c r="J464" s="1"/>
      <c r="K464" s="1"/>
      <c r="L464" s="1"/>
      <c r="M464" s="1"/>
      <c r="N464" s="1"/>
      <c r="O464" s="1"/>
      <c r="P464" s="1"/>
      <c r="Q464" s="1"/>
    </row>
    <row r="465" ht="12.75" customHeight="1">
      <c r="G465" s="1"/>
      <c r="H465" s="1"/>
      <c r="I465" s="1"/>
      <c r="J465" s="1"/>
      <c r="K465" s="1"/>
      <c r="L465" s="1"/>
      <c r="M465" s="1"/>
      <c r="N465" s="1"/>
      <c r="O465" s="1"/>
      <c r="P465" s="1"/>
      <c r="Q465" s="1"/>
    </row>
    <row r="466" ht="12.75" customHeight="1">
      <c r="G466" s="1"/>
      <c r="H466" s="1"/>
      <c r="I466" s="1"/>
      <c r="J466" s="1"/>
      <c r="K466" s="1"/>
      <c r="L466" s="1"/>
      <c r="M466" s="1"/>
      <c r="N466" s="1"/>
      <c r="O466" s="1"/>
      <c r="P466" s="1"/>
      <c r="Q466" s="1"/>
    </row>
    <row r="467" ht="12.75" customHeight="1">
      <c r="G467" s="1"/>
      <c r="H467" s="1"/>
      <c r="I467" s="1"/>
      <c r="J467" s="1"/>
      <c r="K467" s="1"/>
      <c r="L467" s="1"/>
      <c r="M467" s="1"/>
      <c r="N467" s="1"/>
      <c r="O467" s="1"/>
      <c r="P467" s="1"/>
      <c r="Q467" s="1"/>
    </row>
    <row r="468" ht="12.75" customHeight="1">
      <c r="G468" s="1"/>
      <c r="H468" s="1"/>
      <c r="I468" s="1"/>
      <c r="J468" s="1"/>
      <c r="K468" s="1"/>
      <c r="L468" s="1"/>
      <c r="M468" s="1"/>
      <c r="N468" s="1"/>
      <c r="O468" s="1"/>
      <c r="P468" s="1"/>
      <c r="Q468" s="1"/>
    </row>
    <row r="469" ht="12.75" customHeight="1">
      <c r="G469" s="1"/>
      <c r="H469" s="1"/>
      <c r="I469" s="1"/>
      <c r="J469" s="1"/>
      <c r="K469" s="1"/>
      <c r="L469" s="1"/>
      <c r="M469" s="1"/>
      <c r="N469" s="1"/>
      <c r="O469" s="1"/>
      <c r="P469" s="1"/>
      <c r="Q469" s="1"/>
    </row>
    <row r="470" ht="12.75" customHeight="1">
      <c r="G470" s="1"/>
      <c r="H470" s="1"/>
      <c r="I470" s="1"/>
      <c r="J470" s="1"/>
      <c r="K470" s="1"/>
      <c r="L470" s="1"/>
      <c r="M470" s="1"/>
      <c r="N470" s="1"/>
      <c r="O470" s="1"/>
      <c r="P470" s="1"/>
      <c r="Q470" s="1"/>
    </row>
    <row r="471" ht="12.75" customHeight="1">
      <c r="G471" s="1"/>
      <c r="H471" s="1"/>
      <c r="I471" s="1"/>
      <c r="J471" s="1"/>
      <c r="K471" s="1"/>
      <c r="L471" s="1"/>
      <c r="M471" s="1"/>
      <c r="N471" s="1"/>
      <c r="O471" s="1"/>
      <c r="P471" s="1"/>
      <c r="Q471" s="1"/>
    </row>
    <row r="472" ht="12.75" customHeight="1">
      <c r="G472" s="1"/>
      <c r="H472" s="1"/>
      <c r="I472" s="1"/>
      <c r="J472" s="1"/>
      <c r="K472" s="1"/>
      <c r="L472" s="1"/>
      <c r="M472" s="1"/>
      <c r="N472" s="1"/>
      <c r="O472" s="1"/>
      <c r="P472" s="1"/>
      <c r="Q472" s="1"/>
    </row>
    <row r="473" ht="12.75" customHeight="1">
      <c r="G473" s="1"/>
      <c r="H473" s="1"/>
      <c r="I473" s="1"/>
      <c r="J473" s="1"/>
      <c r="K473" s="1"/>
      <c r="L473" s="1"/>
      <c r="M473" s="1"/>
      <c r="N473" s="1"/>
      <c r="O473" s="1"/>
      <c r="P473" s="1"/>
      <c r="Q473" s="1"/>
    </row>
    <row r="474" ht="12.75" customHeight="1">
      <c r="G474" s="1"/>
      <c r="H474" s="1"/>
      <c r="I474" s="1"/>
      <c r="J474" s="1"/>
      <c r="K474" s="1"/>
      <c r="L474" s="1"/>
      <c r="M474" s="1"/>
      <c r="N474" s="1"/>
      <c r="O474" s="1"/>
      <c r="P474" s="1"/>
      <c r="Q474" s="1"/>
    </row>
    <row r="475" ht="12.75" customHeight="1">
      <c r="G475" s="1"/>
      <c r="H475" s="1"/>
      <c r="I475" s="1"/>
      <c r="J475" s="1"/>
      <c r="K475" s="1"/>
      <c r="L475" s="1"/>
      <c r="M475" s="1"/>
      <c r="N475" s="1"/>
      <c r="O475" s="1"/>
      <c r="P475" s="1"/>
      <c r="Q475" s="1"/>
    </row>
    <row r="476" ht="12.75" customHeight="1">
      <c r="G476" s="1"/>
      <c r="H476" s="1"/>
      <c r="I476" s="1"/>
      <c r="J476" s="1"/>
      <c r="K476" s="1"/>
      <c r="L476" s="1"/>
      <c r="M476" s="1"/>
      <c r="N476" s="1"/>
      <c r="O476" s="1"/>
      <c r="P476" s="1"/>
      <c r="Q476" s="1"/>
    </row>
    <row r="477" ht="12.75" customHeight="1">
      <c r="G477" s="1"/>
      <c r="H477" s="1"/>
      <c r="I477" s="1"/>
      <c r="J477" s="1"/>
      <c r="K477" s="1"/>
      <c r="L477" s="1"/>
      <c r="M477" s="1"/>
      <c r="N477" s="1"/>
      <c r="O477" s="1"/>
      <c r="P477" s="1"/>
      <c r="Q477" s="1"/>
    </row>
    <row r="478" ht="12.75" customHeight="1">
      <c r="G478" s="1"/>
      <c r="H478" s="1"/>
      <c r="I478" s="1"/>
      <c r="J478" s="1"/>
      <c r="K478" s="1"/>
      <c r="L478" s="1"/>
      <c r="M478" s="1"/>
      <c r="N478" s="1"/>
      <c r="O478" s="1"/>
      <c r="P478" s="1"/>
      <c r="Q478" s="1"/>
    </row>
    <row r="479" ht="12.75" customHeight="1">
      <c r="G479" s="1"/>
      <c r="H479" s="1"/>
      <c r="I479" s="1"/>
      <c r="J479" s="1"/>
      <c r="K479" s="1"/>
      <c r="L479" s="1"/>
      <c r="M479" s="1"/>
      <c r="N479" s="1"/>
      <c r="O479" s="1"/>
      <c r="P479" s="1"/>
      <c r="Q479" s="1"/>
    </row>
    <row r="480" ht="12.75" customHeight="1">
      <c r="G480" s="1"/>
      <c r="H480" s="1"/>
      <c r="I480" s="1"/>
      <c r="J480" s="1"/>
      <c r="K480" s="1"/>
      <c r="L480" s="1"/>
      <c r="M480" s="1"/>
      <c r="N480" s="1"/>
      <c r="O480" s="1"/>
      <c r="P480" s="1"/>
      <c r="Q480" s="1"/>
    </row>
    <row r="481" ht="12.75" customHeight="1">
      <c r="G481" s="1"/>
      <c r="H481" s="1"/>
      <c r="I481" s="1"/>
      <c r="J481" s="1"/>
      <c r="K481" s="1"/>
      <c r="L481" s="1"/>
      <c r="M481" s="1"/>
      <c r="N481" s="1"/>
      <c r="O481" s="1"/>
      <c r="P481" s="1"/>
      <c r="Q481" s="1"/>
    </row>
    <row r="482" ht="12.75" customHeight="1">
      <c r="G482" s="1"/>
      <c r="H482" s="1"/>
      <c r="I482" s="1"/>
      <c r="J482" s="1"/>
      <c r="K482" s="1"/>
      <c r="L482" s="1"/>
      <c r="M482" s="1"/>
      <c r="N482" s="1"/>
      <c r="O482" s="1"/>
      <c r="P482" s="1"/>
      <c r="Q482" s="1"/>
    </row>
    <row r="483" ht="12.75" customHeight="1">
      <c r="G483" s="1"/>
      <c r="H483" s="1"/>
      <c r="I483" s="1"/>
      <c r="J483" s="1"/>
      <c r="K483" s="1"/>
      <c r="L483" s="1"/>
      <c r="M483" s="1"/>
      <c r="N483" s="1"/>
      <c r="O483" s="1"/>
      <c r="P483" s="1"/>
      <c r="Q483" s="1"/>
    </row>
    <row r="484" ht="12.75" customHeight="1">
      <c r="G484" s="1"/>
      <c r="H484" s="1"/>
      <c r="I484" s="1"/>
      <c r="J484" s="1"/>
      <c r="K484" s="1"/>
      <c r="L484" s="1"/>
      <c r="M484" s="1"/>
      <c r="N484" s="1"/>
      <c r="O484" s="1"/>
      <c r="P484" s="1"/>
      <c r="Q484" s="1"/>
    </row>
    <row r="485" ht="12.75" customHeight="1">
      <c r="G485" s="1"/>
      <c r="H485" s="1"/>
      <c r="I485" s="1"/>
      <c r="J485" s="1"/>
      <c r="K485" s="1"/>
      <c r="L485" s="1"/>
      <c r="M485" s="1"/>
      <c r="N485" s="1"/>
      <c r="O485" s="1"/>
      <c r="P485" s="1"/>
      <c r="Q485" s="1"/>
    </row>
    <row r="486" ht="12.75" customHeight="1">
      <c r="G486" s="1"/>
      <c r="H486" s="1"/>
      <c r="I486" s="1"/>
      <c r="J486" s="1"/>
      <c r="K486" s="1"/>
      <c r="L486" s="1"/>
      <c r="M486" s="1"/>
      <c r="N486" s="1"/>
      <c r="O486" s="1"/>
      <c r="P486" s="1"/>
      <c r="Q486" s="1"/>
    </row>
    <row r="487" ht="12.75" customHeight="1">
      <c r="G487" s="1"/>
      <c r="H487" s="1"/>
      <c r="I487" s="1"/>
      <c r="J487" s="1"/>
      <c r="K487" s="1"/>
      <c r="L487" s="1"/>
      <c r="M487" s="1"/>
      <c r="N487" s="1"/>
      <c r="O487" s="1"/>
      <c r="P487" s="1"/>
      <c r="Q487" s="1"/>
    </row>
    <row r="488" ht="12.75" customHeight="1">
      <c r="G488" s="1"/>
      <c r="H488" s="1"/>
      <c r="I488" s="1"/>
      <c r="J488" s="1"/>
      <c r="K488" s="1"/>
      <c r="L488" s="1"/>
      <c r="M488" s="1"/>
      <c r="N488" s="1"/>
      <c r="O488" s="1"/>
      <c r="P488" s="1"/>
      <c r="Q488" s="1"/>
    </row>
    <row r="489" ht="12.75" customHeight="1">
      <c r="G489" s="1"/>
      <c r="H489" s="1"/>
      <c r="I489" s="1"/>
      <c r="J489" s="1"/>
      <c r="K489" s="1"/>
      <c r="L489" s="1"/>
      <c r="M489" s="1"/>
      <c r="N489" s="1"/>
      <c r="O489" s="1"/>
      <c r="P489" s="1"/>
      <c r="Q489" s="1"/>
    </row>
    <row r="490" ht="12.75" customHeight="1">
      <c r="G490" s="1"/>
      <c r="H490" s="1"/>
      <c r="I490" s="1"/>
      <c r="J490" s="1"/>
      <c r="K490" s="1"/>
      <c r="L490" s="1"/>
      <c r="M490" s="1"/>
      <c r="N490" s="1"/>
      <c r="O490" s="1"/>
      <c r="P490" s="1"/>
      <c r="Q490" s="1"/>
    </row>
    <row r="491" ht="12.75" customHeight="1">
      <c r="G491" s="1"/>
      <c r="H491" s="1"/>
      <c r="I491" s="1"/>
      <c r="J491" s="1"/>
      <c r="K491" s="1"/>
      <c r="L491" s="1"/>
      <c r="M491" s="1"/>
      <c r="N491" s="1"/>
      <c r="O491" s="1"/>
      <c r="P491" s="1"/>
      <c r="Q491" s="1"/>
    </row>
    <row r="492" ht="12.75" customHeight="1">
      <c r="G492" s="1"/>
      <c r="H492" s="1"/>
      <c r="I492" s="1"/>
      <c r="J492" s="1"/>
      <c r="K492" s="1"/>
      <c r="L492" s="1"/>
      <c r="M492" s="1"/>
      <c r="N492" s="1"/>
      <c r="O492" s="1"/>
      <c r="P492" s="1"/>
      <c r="Q492" s="1"/>
    </row>
    <row r="493" ht="12.75" customHeight="1">
      <c r="G493" s="1"/>
      <c r="H493" s="1"/>
      <c r="I493" s="1"/>
      <c r="J493" s="1"/>
      <c r="K493" s="1"/>
      <c r="L493" s="1"/>
      <c r="M493" s="1"/>
      <c r="N493" s="1"/>
      <c r="O493" s="1"/>
      <c r="P493" s="1"/>
      <c r="Q493" s="1"/>
    </row>
    <row r="494" ht="12.75" customHeight="1">
      <c r="G494" s="1"/>
      <c r="H494" s="1"/>
      <c r="I494" s="1"/>
      <c r="J494" s="1"/>
      <c r="K494" s="1"/>
      <c r="L494" s="1"/>
      <c r="M494" s="1"/>
      <c r="N494" s="1"/>
      <c r="O494" s="1"/>
      <c r="P494" s="1"/>
      <c r="Q494" s="1"/>
    </row>
    <row r="495" ht="12.75" customHeight="1">
      <c r="G495" s="1"/>
      <c r="H495" s="1"/>
      <c r="I495" s="1"/>
      <c r="J495" s="1"/>
      <c r="K495" s="1"/>
      <c r="L495" s="1"/>
      <c r="M495" s="1"/>
      <c r="N495" s="1"/>
      <c r="O495" s="1"/>
      <c r="P495" s="1"/>
      <c r="Q495" s="1"/>
    </row>
    <row r="496" ht="12.75" customHeight="1">
      <c r="G496" s="1"/>
      <c r="H496" s="1"/>
      <c r="I496" s="1"/>
      <c r="J496" s="1"/>
      <c r="K496" s="1"/>
      <c r="L496" s="1"/>
      <c r="M496" s="1"/>
      <c r="N496" s="1"/>
      <c r="O496" s="1"/>
      <c r="P496" s="1"/>
      <c r="Q496" s="1"/>
    </row>
    <row r="497" ht="12.75" customHeight="1">
      <c r="G497" s="1"/>
      <c r="H497" s="1"/>
      <c r="I497" s="1"/>
      <c r="J497" s="1"/>
      <c r="K497" s="1"/>
      <c r="L497" s="1"/>
      <c r="M497" s="1"/>
      <c r="N497" s="1"/>
      <c r="O497" s="1"/>
      <c r="P497" s="1"/>
      <c r="Q497" s="1"/>
    </row>
    <row r="498" ht="12.75" customHeight="1">
      <c r="G498" s="1"/>
      <c r="H498" s="1"/>
      <c r="I498" s="1"/>
      <c r="J498" s="1"/>
      <c r="K498" s="1"/>
      <c r="L498" s="1"/>
      <c r="M498" s="1"/>
      <c r="N498" s="1"/>
      <c r="O498" s="1"/>
      <c r="P498" s="1"/>
      <c r="Q498" s="1"/>
    </row>
    <row r="499" ht="12.75" customHeight="1">
      <c r="G499" s="1"/>
      <c r="H499" s="1"/>
      <c r="I499" s="1"/>
      <c r="J499" s="1"/>
      <c r="K499" s="1"/>
      <c r="L499" s="1"/>
      <c r="M499" s="1"/>
      <c r="N499" s="1"/>
      <c r="O499" s="1"/>
      <c r="P499" s="1"/>
      <c r="Q499" s="1"/>
    </row>
    <row r="500" ht="12.75" customHeight="1">
      <c r="G500" s="1"/>
      <c r="H500" s="1"/>
      <c r="I500" s="1"/>
      <c r="J500" s="1"/>
      <c r="K500" s="1"/>
      <c r="L500" s="1"/>
      <c r="M500" s="1"/>
      <c r="N500" s="1"/>
      <c r="O500" s="1"/>
      <c r="P500" s="1"/>
      <c r="Q500" s="1"/>
    </row>
    <row r="501" ht="12.75" customHeight="1">
      <c r="G501" s="1"/>
      <c r="H501" s="1"/>
      <c r="I501" s="1"/>
      <c r="J501" s="1"/>
      <c r="K501" s="1"/>
      <c r="L501" s="1"/>
      <c r="M501" s="1"/>
      <c r="N501" s="1"/>
      <c r="O501" s="1"/>
      <c r="P501" s="1"/>
      <c r="Q501" s="1"/>
    </row>
    <row r="502" ht="12.75" customHeight="1">
      <c r="G502" s="1"/>
      <c r="H502" s="1"/>
      <c r="I502" s="1"/>
      <c r="J502" s="1"/>
      <c r="K502" s="1"/>
      <c r="L502" s="1"/>
      <c r="M502" s="1"/>
      <c r="N502" s="1"/>
      <c r="O502" s="1"/>
      <c r="P502" s="1"/>
      <c r="Q502" s="1"/>
    </row>
    <row r="503" ht="12.75" customHeight="1">
      <c r="G503" s="1"/>
      <c r="H503" s="1"/>
      <c r="I503" s="1"/>
      <c r="J503" s="1"/>
      <c r="K503" s="1"/>
      <c r="L503" s="1"/>
      <c r="M503" s="1"/>
      <c r="N503" s="1"/>
      <c r="O503" s="1"/>
      <c r="P503" s="1"/>
      <c r="Q503" s="1"/>
    </row>
    <row r="504" ht="12.75" customHeight="1">
      <c r="G504" s="1"/>
      <c r="H504" s="1"/>
      <c r="I504" s="1"/>
      <c r="J504" s="1"/>
      <c r="K504" s="1"/>
      <c r="L504" s="1"/>
      <c r="M504" s="1"/>
      <c r="N504" s="1"/>
      <c r="O504" s="1"/>
      <c r="P504" s="1"/>
      <c r="Q504" s="1"/>
    </row>
    <row r="505" ht="12.75" customHeight="1">
      <c r="G505" s="1"/>
      <c r="H505" s="1"/>
      <c r="I505" s="1"/>
      <c r="J505" s="1"/>
      <c r="K505" s="1"/>
      <c r="L505" s="1"/>
      <c r="M505" s="1"/>
      <c r="N505" s="1"/>
      <c r="O505" s="1"/>
      <c r="P505" s="1"/>
      <c r="Q505" s="1"/>
    </row>
    <row r="506" ht="12.75" customHeight="1">
      <c r="G506" s="1"/>
      <c r="H506" s="1"/>
      <c r="I506" s="1"/>
      <c r="J506" s="1"/>
      <c r="K506" s="1"/>
      <c r="L506" s="1"/>
      <c r="M506" s="1"/>
      <c r="N506" s="1"/>
      <c r="O506" s="1"/>
      <c r="P506" s="1"/>
      <c r="Q506" s="1"/>
    </row>
    <row r="507" ht="12.75" customHeight="1">
      <c r="G507" s="1"/>
      <c r="H507" s="1"/>
      <c r="I507" s="1"/>
      <c r="J507" s="1"/>
      <c r="K507" s="1"/>
      <c r="L507" s="1"/>
      <c r="M507" s="1"/>
      <c r="N507" s="1"/>
      <c r="O507" s="1"/>
      <c r="P507" s="1"/>
      <c r="Q507" s="1"/>
    </row>
    <row r="508" ht="12.75" customHeight="1">
      <c r="G508" s="1"/>
      <c r="H508" s="1"/>
      <c r="I508" s="1"/>
      <c r="J508" s="1"/>
      <c r="K508" s="1"/>
      <c r="L508" s="1"/>
      <c r="M508" s="1"/>
      <c r="N508" s="1"/>
      <c r="O508" s="1"/>
      <c r="P508" s="1"/>
      <c r="Q508" s="1"/>
    </row>
    <row r="509" ht="12.75" customHeight="1">
      <c r="G509" s="1"/>
      <c r="H509" s="1"/>
      <c r="I509" s="1"/>
      <c r="J509" s="1"/>
      <c r="K509" s="1"/>
      <c r="L509" s="1"/>
      <c r="M509" s="1"/>
      <c r="N509" s="1"/>
      <c r="O509" s="1"/>
      <c r="P509" s="1"/>
      <c r="Q509" s="1"/>
    </row>
    <row r="510" ht="12.75" customHeight="1">
      <c r="G510" s="1"/>
      <c r="H510" s="1"/>
      <c r="I510" s="1"/>
      <c r="J510" s="1"/>
      <c r="K510" s="1"/>
      <c r="L510" s="1"/>
      <c r="M510" s="1"/>
      <c r="N510" s="1"/>
      <c r="O510" s="1"/>
      <c r="P510" s="1"/>
      <c r="Q510" s="1"/>
    </row>
    <row r="511" ht="12.75" customHeight="1">
      <c r="G511" s="1"/>
      <c r="H511" s="1"/>
      <c r="I511" s="1"/>
      <c r="J511" s="1"/>
      <c r="K511" s="1"/>
      <c r="L511" s="1"/>
      <c r="M511" s="1"/>
      <c r="N511" s="1"/>
      <c r="O511" s="1"/>
      <c r="P511" s="1"/>
      <c r="Q511" s="1"/>
    </row>
    <row r="512" ht="12.75" customHeight="1">
      <c r="G512" s="1"/>
      <c r="H512" s="1"/>
      <c r="I512" s="1"/>
      <c r="J512" s="1"/>
      <c r="K512" s="1"/>
      <c r="L512" s="1"/>
      <c r="M512" s="1"/>
      <c r="N512" s="1"/>
      <c r="O512" s="1"/>
      <c r="P512" s="1"/>
      <c r="Q512" s="1"/>
    </row>
    <row r="513" ht="12.75" customHeight="1">
      <c r="G513" s="1"/>
      <c r="H513" s="1"/>
      <c r="I513" s="1"/>
      <c r="J513" s="1"/>
      <c r="K513" s="1"/>
      <c r="L513" s="1"/>
      <c r="M513" s="1"/>
      <c r="N513" s="1"/>
      <c r="O513" s="1"/>
      <c r="P513" s="1"/>
      <c r="Q513" s="1"/>
    </row>
    <row r="514" ht="12.75" customHeight="1">
      <c r="G514" s="1"/>
      <c r="H514" s="1"/>
      <c r="I514" s="1"/>
      <c r="J514" s="1"/>
      <c r="K514" s="1"/>
      <c r="L514" s="1"/>
      <c r="M514" s="1"/>
      <c r="N514" s="1"/>
      <c r="O514" s="1"/>
      <c r="P514" s="1"/>
      <c r="Q514" s="1"/>
    </row>
    <row r="515" ht="12.75" customHeight="1">
      <c r="G515" s="1"/>
      <c r="H515" s="1"/>
      <c r="I515" s="1"/>
      <c r="J515" s="1"/>
      <c r="K515" s="1"/>
      <c r="L515" s="1"/>
      <c r="M515" s="1"/>
      <c r="N515" s="1"/>
      <c r="O515" s="1"/>
      <c r="P515" s="1"/>
      <c r="Q515" s="1"/>
    </row>
    <row r="516" ht="12.75" customHeight="1">
      <c r="G516" s="1"/>
      <c r="H516" s="1"/>
      <c r="I516" s="1"/>
      <c r="J516" s="1"/>
      <c r="K516" s="1"/>
      <c r="L516" s="1"/>
      <c r="M516" s="1"/>
      <c r="N516" s="1"/>
      <c r="O516" s="1"/>
      <c r="P516" s="1"/>
      <c r="Q516" s="1"/>
    </row>
    <row r="517" ht="12.75" customHeight="1">
      <c r="G517" s="1"/>
      <c r="H517" s="1"/>
      <c r="I517" s="1"/>
      <c r="J517" s="1"/>
      <c r="K517" s="1"/>
      <c r="L517" s="1"/>
      <c r="M517" s="1"/>
      <c r="N517" s="1"/>
      <c r="O517" s="1"/>
      <c r="P517" s="1"/>
      <c r="Q517" s="1"/>
    </row>
    <row r="518" ht="12.75" customHeight="1">
      <c r="G518" s="1"/>
      <c r="H518" s="1"/>
      <c r="I518" s="1"/>
      <c r="J518" s="1"/>
      <c r="K518" s="1"/>
      <c r="L518" s="1"/>
      <c r="M518" s="1"/>
      <c r="N518" s="1"/>
      <c r="O518" s="1"/>
      <c r="P518" s="1"/>
      <c r="Q518" s="1"/>
    </row>
    <row r="519" ht="12.75" customHeight="1">
      <c r="G519" s="1"/>
      <c r="H519" s="1"/>
      <c r="I519" s="1"/>
      <c r="J519" s="1"/>
      <c r="K519" s="1"/>
      <c r="L519" s="1"/>
      <c r="M519" s="1"/>
      <c r="N519" s="1"/>
      <c r="O519" s="1"/>
      <c r="P519" s="1"/>
      <c r="Q519" s="1"/>
    </row>
    <row r="520" ht="12.75" customHeight="1">
      <c r="G520" s="1"/>
      <c r="H520" s="1"/>
      <c r="I520" s="1"/>
      <c r="J520" s="1"/>
      <c r="K520" s="1"/>
      <c r="L520" s="1"/>
      <c r="M520" s="1"/>
      <c r="N520" s="1"/>
      <c r="O520" s="1"/>
      <c r="P520" s="1"/>
      <c r="Q520" s="1"/>
    </row>
    <row r="521" ht="12.75" customHeight="1">
      <c r="G521" s="1"/>
      <c r="H521" s="1"/>
      <c r="I521" s="1"/>
      <c r="J521" s="1"/>
      <c r="K521" s="1"/>
      <c r="L521" s="1"/>
      <c r="M521" s="1"/>
      <c r="N521" s="1"/>
      <c r="O521" s="1"/>
      <c r="P521" s="1"/>
      <c r="Q521" s="1"/>
    </row>
    <row r="522" ht="12.75" customHeight="1">
      <c r="G522" s="1"/>
      <c r="H522" s="1"/>
      <c r="I522" s="1"/>
      <c r="J522" s="1"/>
      <c r="K522" s="1"/>
      <c r="L522" s="1"/>
      <c r="M522" s="1"/>
      <c r="N522" s="1"/>
      <c r="O522" s="1"/>
      <c r="P522" s="1"/>
      <c r="Q522" s="1"/>
    </row>
    <row r="523" ht="12.75" customHeight="1">
      <c r="G523" s="1"/>
      <c r="H523" s="1"/>
      <c r="I523" s="1"/>
      <c r="J523" s="1"/>
      <c r="K523" s="1"/>
      <c r="L523" s="1"/>
      <c r="M523" s="1"/>
      <c r="N523" s="1"/>
      <c r="O523" s="1"/>
      <c r="P523" s="1"/>
      <c r="Q523" s="1"/>
    </row>
    <row r="524" ht="12.75" customHeight="1">
      <c r="G524" s="1"/>
      <c r="H524" s="1"/>
      <c r="I524" s="1"/>
      <c r="J524" s="1"/>
      <c r="K524" s="1"/>
      <c r="L524" s="1"/>
      <c r="M524" s="1"/>
      <c r="N524" s="1"/>
      <c r="O524" s="1"/>
      <c r="P524" s="1"/>
      <c r="Q524" s="1"/>
    </row>
    <row r="525" ht="12.75" customHeight="1">
      <c r="G525" s="1"/>
      <c r="H525" s="1"/>
      <c r="I525" s="1"/>
      <c r="J525" s="1"/>
      <c r="K525" s="1"/>
      <c r="L525" s="1"/>
      <c r="M525" s="1"/>
      <c r="N525" s="1"/>
      <c r="O525" s="1"/>
      <c r="P525" s="1"/>
      <c r="Q525" s="1"/>
    </row>
    <row r="526" ht="12.75" customHeight="1">
      <c r="G526" s="1"/>
      <c r="H526" s="1"/>
      <c r="I526" s="1"/>
      <c r="J526" s="1"/>
      <c r="K526" s="1"/>
      <c r="L526" s="1"/>
      <c r="M526" s="1"/>
      <c r="N526" s="1"/>
      <c r="O526" s="1"/>
      <c r="P526" s="1"/>
      <c r="Q526" s="1"/>
    </row>
    <row r="527" ht="12.75" customHeight="1">
      <c r="G527" s="1"/>
      <c r="H527" s="1"/>
      <c r="I527" s="1"/>
      <c r="J527" s="1"/>
      <c r="K527" s="1"/>
      <c r="L527" s="1"/>
      <c r="M527" s="1"/>
      <c r="N527" s="1"/>
      <c r="O527" s="1"/>
      <c r="P527" s="1"/>
      <c r="Q527" s="1"/>
    </row>
    <row r="528" ht="12.75" customHeight="1">
      <c r="G528" s="1"/>
      <c r="H528" s="1"/>
      <c r="I528" s="1"/>
      <c r="J528" s="1"/>
      <c r="K528" s="1"/>
      <c r="L528" s="1"/>
      <c r="M528" s="1"/>
      <c r="N528" s="1"/>
      <c r="O528" s="1"/>
      <c r="P528" s="1"/>
      <c r="Q528" s="1"/>
    </row>
    <row r="529" ht="12.75" customHeight="1">
      <c r="G529" s="1"/>
      <c r="H529" s="1"/>
      <c r="I529" s="1"/>
      <c r="J529" s="1"/>
      <c r="K529" s="1"/>
      <c r="L529" s="1"/>
      <c r="M529" s="1"/>
      <c r="N529" s="1"/>
      <c r="O529" s="1"/>
      <c r="P529" s="1"/>
      <c r="Q529" s="1"/>
    </row>
    <row r="530" ht="12.75" customHeight="1">
      <c r="G530" s="1"/>
      <c r="H530" s="1"/>
      <c r="I530" s="1"/>
      <c r="J530" s="1"/>
      <c r="K530" s="1"/>
      <c r="L530" s="1"/>
      <c r="M530" s="1"/>
      <c r="N530" s="1"/>
      <c r="O530" s="1"/>
      <c r="P530" s="1"/>
      <c r="Q530" s="1"/>
    </row>
    <row r="531" ht="12.75" customHeight="1">
      <c r="G531" s="1"/>
      <c r="H531" s="1"/>
      <c r="I531" s="1"/>
      <c r="J531" s="1"/>
      <c r="K531" s="1"/>
      <c r="L531" s="1"/>
      <c r="M531" s="1"/>
      <c r="N531" s="1"/>
      <c r="O531" s="1"/>
      <c r="P531" s="1"/>
      <c r="Q531" s="1"/>
    </row>
    <row r="532" ht="12.75" customHeight="1">
      <c r="G532" s="1"/>
      <c r="H532" s="1"/>
      <c r="I532" s="1"/>
      <c r="J532" s="1"/>
      <c r="K532" s="1"/>
      <c r="L532" s="1"/>
      <c r="M532" s="1"/>
      <c r="N532" s="1"/>
      <c r="O532" s="1"/>
      <c r="P532" s="1"/>
      <c r="Q532" s="1"/>
    </row>
    <row r="533" ht="12.75" customHeight="1">
      <c r="G533" s="1"/>
      <c r="H533" s="1"/>
      <c r="I533" s="1"/>
      <c r="J533" s="1"/>
      <c r="K533" s="1"/>
      <c r="L533" s="1"/>
      <c r="M533" s="1"/>
      <c r="N533" s="1"/>
      <c r="O533" s="1"/>
      <c r="P533" s="1"/>
      <c r="Q533" s="1"/>
    </row>
    <row r="534" ht="12.75" customHeight="1">
      <c r="G534" s="1"/>
      <c r="H534" s="1"/>
      <c r="I534" s="1"/>
      <c r="J534" s="1"/>
      <c r="K534" s="1"/>
      <c r="L534" s="1"/>
      <c r="M534" s="1"/>
      <c r="N534" s="1"/>
      <c r="O534" s="1"/>
      <c r="P534" s="1"/>
      <c r="Q534" s="1"/>
    </row>
    <row r="535" ht="12.75" customHeight="1">
      <c r="G535" s="1"/>
      <c r="H535" s="1"/>
      <c r="I535" s="1"/>
      <c r="J535" s="1"/>
      <c r="K535" s="1"/>
      <c r="L535" s="1"/>
      <c r="M535" s="1"/>
      <c r="N535" s="1"/>
      <c r="O535" s="1"/>
      <c r="P535" s="1"/>
      <c r="Q535" s="1"/>
    </row>
    <row r="536" ht="12.75" customHeight="1">
      <c r="G536" s="1"/>
      <c r="H536" s="1"/>
      <c r="I536" s="1"/>
      <c r="J536" s="1"/>
      <c r="K536" s="1"/>
      <c r="L536" s="1"/>
      <c r="M536" s="1"/>
      <c r="N536" s="1"/>
      <c r="O536" s="1"/>
      <c r="P536" s="1"/>
      <c r="Q536" s="1"/>
    </row>
    <row r="537" ht="12.75" customHeight="1">
      <c r="G537" s="1"/>
      <c r="H537" s="1"/>
      <c r="I537" s="1"/>
      <c r="J537" s="1"/>
      <c r="K537" s="1"/>
      <c r="L537" s="1"/>
      <c r="M537" s="1"/>
      <c r="N537" s="1"/>
      <c r="O537" s="1"/>
      <c r="P537" s="1"/>
      <c r="Q537" s="1"/>
    </row>
    <row r="538" ht="12.75" customHeight="1">
      <c r="G538" s="1"/>
      <c r="H538" s="1"/>
      <c r="I538" s="1"/>
      <c r="J538" s="1"/>
      <c r="K538" s="1"/>
      <c r="L538" s="1"/>
      <c r="M538" s="1"/>
      <c r="N538" s="1"/>
      <c r="O538" s="1"/>
      <c r="P538" s="1"/>
      <c r="Q538" s="1"/>
    </row>
    <row r="539" ht="12.75" customHeight="1">
      <c r="G539" s="1"/>
      <c r="H539" s="1"/>
      <c r="I539" s="1"/>
      <c r="J539" s="1"/>
      <c r="K539" s="1"/>
      <c r="L539" s="1"/>
      <c r="M539" s="1"/>
      <c r="N539" s="1"/>
      <c r="O539" s="1"/>
      <c r="P539" s="1"/>
      <c r="Q539" s="1"/>
    </row>
    <row r="540" ht="12.75" customHeight="1">
      <c r="G540" s="1"/>
      <c r="H540" s="1"/>
      <c r="I540" s="1"/>
      <c r="J540" s="1"/>
      <c r="K540" s="1"/>
      <c r="L540" s="1"/>
      <c r="M540" s="1"/>
      <c r="N540" s="1"/>
      <c r="O540" s="1"/>
      <c r="P540" s="1"/>
      <c r="Q540" s="1"/>
    </row>
    <row r="541" ht="12.75" customHeight="1">
      <c r="G541" s="1"/>
      <c r="H541" s="1"/>
      <c r="I541" s="1"/>
      <c r="J541" s="1"/>
      <c r="K541" s="1"/>
      <c r="L541" s="1"/>
      <c r="M541" s="1"/>
      <c r="N541" s="1"/>
      <c r="O541" s="1"/>
      <c r="P541" s="1"/>
      <c r="Q541" s="1"/>
    </row>
    <row r="542" ht="12.75" customHeight="1">
      <c r="G542" s="1"/>
      <c r="H542" s="1"/>
      <c r="I542" s="1"/>
      <c r="J542" s="1"/>
      <c r="K542" s="1"/>
      <c r="L542" s="1"/>
      <c r="M542" s="1"/>
      <c r="N542" s="1"/>
      <c r="O542" s="1"/>
      <c r="P542" s="1"/>
      <c r="Q542" s="1"/>
    </row>
    <row r="543" ht="12.75" customHeight="1">
      <c r="G543" s="1"/>
      <c r="H543" s="1"/>
      <c r="I543" s="1"/>
      <c r="J543" s="1"/>
      <c r="K543" s="1"/>
      <c r="L543" s="1"/>
      <c r="M543" s="1"/>
      <c r="N543" s="1"/>
      <c r="O543" s="1"/>
      <c r="P543" s="1"/>
      <c r="Q543" s="1"/>
    </row>
    <row r="544" ht="12.75" customHeight="1">
      <c r="G544" s="1"/>
      <c r="H544" s="1"/>
      <c r="I544" s="1"/>
      <c r="J544" s="1"/>
      <c r="K544" s="1"/>
      <c r="L544" s="1"/>
      <c r="M544" s="1"/>
      <c r="N544" s="1"/>
      <c r="O544" s="1"/>
      <c r="P544" s="1"/>
      <c r="Q544" s="1"/>
    </row>
    <row r="545" ht="12.75" customHeight="1">
      <c r="G545" s="1"/>
      <c r="H545" s="1"/>
      <c r="I545" s="1"/>
      <c r="J545" s="1"/>
      <c r="K545" s="1"/>
      <c r="L545" s="1"/>
      <c r="M545" s="1"/>
      <c r="N545" s="1"/>
      <c r="O545" s="1"/>
      <c r="P545" s="1"/>
      <c r="Q545" s="1"/>
    </row>
    <row r="546" ht="12.75" customHeight="1">
      <c r="G546" s="1"/>
      <c r="H546" s="1"/>
      <c r="I546" s="1"/>
      <c r="J546" s="1"/>
      <c r="K546" s="1"/>
      <c r="L546" s="1"/>
      <c r="M546" s="1"/>
      <c r="N546" s="1"/>
      <c r="O546" s="1"/>
      <c r="P546" s="1"/>
      <c r="Q546" s="1"/>
    </row>
    <row r="547" ht="12.75" customHeight="1">
      <c r="G547" s="1"/>
      <c r="H547" s="1"/>
      <c r="I547" s="1"/>
      <c r="J547" s="1"/>
      <c r="K547" s="1"/>
      <c r="L547" s="1"/>
      <c r="M547" s="1"/>
      <c r="N547" s="1"/>
      <c r="O547" s="1"/>
      <c r="P547" s="1"/>
      <c r="Q547" s="1"/>
    </row>
    <row r="548" ht="12.75" customHeight="1">
      <c r="G548" s="1"/>
      <c r="H548" s="1"/>
      <c r="I548" s="1"/>
      <c r="J548" s="1"/>
      <c r="K548" s="1"/>
      <c r="L548" s="1"/>
      <c r="M548" s="1"/>
      <c r="N548" s="1"/>
      <c r="O548" s="1"/>
      <c r="P548" s="1"/>
      <c r="Q548" s="1"/>
    </row>
    <row r="549" ht="12.75" customHeight="1">
      <c r="G549" s="1"/>
      <c r="H549" s="1"/>
      <c r="I549" s="1"/>
      <c r="J549" s="1"/>
      <c r="K549" s="1"/>
      <c r="L549" s="1"/>
      <c r="M549" s="1"/>
      <c r="N549" s="1"/>
      <c r="O549" s="1"/>
      <c r="P549" s="1"/>
      <c r="Q549" s="1"/>
    </row>
    <row r="550" ht="12.75" customHeight="1">
      <c r="G550" s="1"/>
      <c r="H550" s="1"/>
      <c r="I550" s="1"/>
      <c r="J550" s="1"/>
      <c r="K550" s="1"/>
      <c r="L550" s="1"/>
      <c r="M550" s="1"/>
      <c r="N550" s="1"/>
      <c r="O550" s="1"/>
      <c r="P550" s="1"/>
      <c r="Q550" s="1"/>
    </row>
    <row r="551" ht="12.75" customHeight="1">
      <c r="G551" s="1"/>
      <c r="H551" s="1"/>
      <c r="I551" s="1"/>
      <c r="J551" s="1"/>
      <c r="K551" s="1"/>
      <c r="L551" s="1"/>
      <c r="M551" s="1"/>
      <c r="N551" s="1"/>
      <c r="O551" s="1"/>
      <c r="P551" s="1"/>
      <c r="Q551" s="1"/>
    </row>
    <row r="552" ht="12.75" customHeight="1">
      <c r="G552" s="1"/>
      <c r="H552" s="1"/>
      <c r="I552" s="1"/>
      <c r="J552" s="1"/>
      <c r="K552" s="1"/>
      <c r="L552" s="1"/>
      <c r="M552" s="1"/>
      <c r="N552" s="1"/>
      <c r="O552" s="1"/>
      <c r="P552" s="1"/>
      <c r="Q552" s="1"/>
    </row>
    <row r="553" ht="12.75" customHeight="1">
      <c r="G553" s="1"/>
      <c r="H553" s="1"/>
      <c r="I553" s="1"/>
      <c r="J553" s="1"/>
      <c r="K553" s="1"/>
      <c r="L553" s="1"/>
      <c r="M553" s="1"/>
      <c r="N553" s="1"/>
      <c r="O553" s="1"/>
      <c r="P553" s="1"/>
      <c r="Q553" s="1"/>
    </row>
    <row r="554" ht="12.75" customHeight="1">
      <c r="G554" s="1"/>
      <c r="H554" s="1"/>
      <c r="I554" s="1"/>
      <c r="J554" s="1"/>
      <c r="K554" s="1"/>
      <c r="L554" s="1"/>
      <c r="M554" s="1"/>
      <c r="N554" s="1"/>
      <c r="O554" s="1"/>
      <c r="P554" s="1"/>
      <c r="Q554" s="1"/>
    </row>
    <row r="555" ht="12.75" customHeight="1">
      <c r="G555" s="1"/>
      <c r="H555" s="1"/>
      <c r="I555" s="1"/>
      <c r="J555" s="1"/>
      <c r="K555" s="1"/>
      <c r="L555" s="1"/>
      <c r="M555" s="1"/>
      <c r="N555" s="1"/>
      <c r="O555" s="1"/>
      <c r="P555" s="1"/>
      <c r="Q555" s="1"/>
    </row>
    <row r="556" ht="12.75" customHeight="1">
      <c r="G556" s="1"/>
      <c r="H556" s="1"/>
      <c r="I556" s="1"/>
      <c r="J556" s="1"/>
      <c r="K556" s="1"/>
      <c r="L556" s="1"/>
      <c r="M556" s="1"/>
      <c r="N556" s="1"/>
      <c r="O556" s="1"/>
      <c r="P556" s="1"/>
      <c r="Q556" s="1"/>
    </row>
    <row r="557" ht="12.75" customHeight="1">
      <c r="G557" s="1"/>
      <c r="H557" s="1"/>
      <c r="I557" s="1"/>
      <c r="J557" s="1"/>
      <c r="K557" s="1"/>
      <c r="L557" s="1"/>
      <c r="M557" s="1"/>
      <c r="N557" s="1"/>
      <c r="O557" s="1"/>
      <c r="P557" s="1"/>
      <c r="Q557" s="1"/>
    </row>
    <row r="558" ht="12.75" customHeight="1">
      <c r="G558" s="1"/>
      <c r="H558" s="1"/>
      <c r="I558" s="1"/>
      <c r="J558" s="1"/>
      <c r="K558" s="1"/>
      <c r="L558" s="1"/>
      <c r="M558" s="1"/>
      <c r="N558" s="1"/>
      <c r="O558" s="1"/>
      <c r="P558" s="1"/>
      <c r="Q558" s="1"/>
    </row>
    <row r="559" ht="12.75" customHeight="1">
      <c r="G559" s="1"/>
      <c r="H559" s="1"/>
      <c r="I559" s="1"/>
      <c r="J559" s="1"/>
      <c r="K559" s="1"/>
      <c r="L559" s="1"/>
      <c r="M559" s="1"/>
      <c r="N559" s="1"/>
      <c r="O559" s="1"/>
      <c r="P559" s="1"/>
      <c r="Q559" s="1"/>
    </row>
    <row r="560" ht="12.75" customHeight="1">
      <c r="G560" s="1"/>
      <c r="H560" s="1"/>
      <c r="I560" s="1"/>
      <c r="J560" s="1"/>
      <c r="K560" s="1"/>
      <c r="L560" s="1"/>
      <c r="M560" s="1"/>
      <c r="N560" s="1"/>
      <c r="O560" s="1"/>
      <c r="P560" s="1"/>
      <c r="Q560" s="1"/>
    </row>
    <row r="561" ht="12.75" customHeight="1">
      <c r="G561" s="1"/>
      <c r="H561" s="1"/>
      <c r="I561" s="1"/>
      <c r="J561" s="1"/>
      <c r="K561" s="1"/>
      <c r="L561" s="1"/>
      <c r="M561" s="1"/>
      <c r="N561" s="1"/>
      <c r="O561" s="1"/>
      <c r="P561" s="1"/>
      <c r="Q561" s="1"/>
    </row>
    <row r="562" ht="12.75" customHeight="1">
      <c r="G562" s="1"/>
      <c r="H562" s="1"/>
      <c r="I562" s="1"/>
      <c r="J562" s="1"/>
      <c r="K562" s="1"/>
      <c r="L562" s="1"/>
      <c r="M562" s="1"/>
      <c r="N562" s="1"/>
      <c r="O562" s="1"/>
      <c r="P562" s="1"/>
      <c r="Q562" s="1"/>
    </row>
    <row r="563" ht="12.75" customHeight="1">
      <c r="G563" s="1"/>
      <c r="H563" s="1"/>
      <c r="I563" s="1"/>
      <c r="J563" s="1"/>
      <c r="K563" s="1"/>
      <c r="L563" s="1"/>
      <c r="M563" s="1"/>
      <c r="N563" s="1"/>
      <c r="O563" s="1"/>
      <c r="P563" s="1"/>
      <c r="Q563" s="1"/>
    </row>
    <row r="564" ht="12.75" customHeight="1">
      <c r="G564" s="1"/>
      <c r="H564" s="1"/>
      <c r="I564" s="1"/>
      <c r="J564" s="1"/>
      <c r="K564" s="1"/>
      <c r="L564" s="1"/>
      <c r="M564" s="1"/>
      <c r="N564" s="1"/>
      <c r="O564" s="1"/>
      <c r="P564" s="1"/>
      <c r="Q564" s="1"/>
    </row>
    <row r="565" ht="12.75" customHeight="1">
      <c r="G565" s="1"/>
      <c r="H565" s="1"/>
      <c r="I565" s="1"/>
      <c r="J565" s="1"/>
      <c r="K565" s="1"/>
      <c r="L565" s="1"/>
      <c r="M565" s="1"/>
      <c r="N565" s="1"/>
      <c r="O565" s="1"/>
      <c r="P565" s="1"/>
      <c r="Q565" s="1"/>
    </row>
    <row r="566" ht="12.75" customHeight="1">
      <c r="G566" s="1"/>
      <c r="H566" s="1"/>
      <c r="I566" s="1"/>
      <c r="J566" s="1"/>
      <c r="K566" s="1"/>
      <c r="L566" s="1"/>
      <c r="M566" s="1"/>
      <c r="N566" s="1"/>
      <c r="O566" s="1"/>
      <c r="P566" s="1"/>
      <c r="Q566" s="1"/>
    </row>
    <row r="567" ht="12.75" customHeight="1">
      <c r="G567" s="1"/>
      <c r="H567" s="1"/>
      <c r="I567" s="1"/>
      <c r="J567" s="1"/>
      <c r="K567" s="1"/>
      <c r="L567" s="1"/>
      <c r="M567" s="1"/>
      <c r="N567" s="1"/>
      <c r="O567" s="1"/>
      <c r="P567" s="1"/>
      <c r="Q567" s="1"/>
    </row>
    <row r="568" ht="12.75" customHeight="1">
      <c r="G568" s="1"/>
      <c r="H568" s="1"/>
      <c r="I568" s="1"/>
      <c r="J568" s="1"/>
      <c r="K568" s="1"/>
      <c r="L568" s="1"/>
      <c r="M568" s="1"/>
      <c r="N568" s="1"/>
      <c r="O568" s="1"/>
      <c r="P568" s="1"/>
      <c r="Q568" s="1"/>
    </row>
    <row r="569" ht="12.75" customHeight="1">
      <c r="G569" s="1"/>
      <c r="H569" s="1"/>
      <c r="I569" s="1"/>
      <c r="J569" s="1"/>
      <c r="K569" s="1"/>
      <c r="L569" s="1"/>
      <c r="M569" s="1"/>
      <c r="N569" s="1"/>
      <c r="O569" s="1"/>
      <c r="P569" s="1"/>
      <c r="Q569" s="1"/>
    </row>
    <row r="570" ht="12.75" customHeight="1">
      <c r="G570" s="1"/>
      <c r="H570" s="1"/>
      <c r="I570" s="1"/>
      <c r="J570" s="1"/>
      <c r="K570" s="1"/>
      <c r="L570" s="1"/>
      <c r="M570" s="1"/>
      <c r="N570" s="1"/>
      <c r="O570" s="1"/>
      <c r="P570" s="1"/>
      <c r="Q570" s="1"/>
    </row>
    <row r="571" ht="12.75" customHeight="1">
      <c r="G571" s="1"/>
      <c r="H571" s="1"/>
      <c r="I571" s="1"/>
      <c r="J571" s="1"/>
      <c r="K571" s="1"/>
      <c r="L571" s="1"/>
      <c r="M571" s="1"/>
      <c r="N571" s="1"/>
      <c r="O571" s="1"/>
      <c r="P571" s="1"/>
      <c r="Q571" s="1"/>
    </row>
    <row r="572" ht="12.75" customHeight="1">
      <c r="G572" s="1"/>
      <c r="H572" s="1"/>
      <c r="I572" s="1"/>
      <c r="J572" s="1"/>
      <c r="K572" s="1"/>
      <c r="L572" s="1"/>
      <c r="M572" s="1"/>
      <c r="N572" s="1"/>
      <c r="O572" s="1"/>
      <c r="P572" s="1"/>
      <c r="Q572" s="1"/>
    </row>
    <row r="573" ht="12.75" customHeight="1">
      <c r="G573" s="1"/>
      <c r="H573" s="1"/>
      <c r="I573" s="1"/>
      <c r="J573" s="1"/>
      <c r="K573" s="1"/>
      <c r="L573" s="1"/>
      <c r="M573" s="1"/>
      <c r="N573" s="1"/>
      <c r="O573" s="1"/>
      <c r="P573" s="1"/>
      <c r="Q573" s="1"/>
    </row>
    <row r="574" ht="12.75" customHeight="1">
      <c r="G574" s="1"/>
      <c r="H574" s="1"/>
      <c r="I574" s="1"/>
      <c r="J574" s="1"/>
      <c r="K574" s="1"/>
      <c r="L574" s="1"/>
      <c r="M574" s="1"/>
      <c r="N574" s="1"/>
      <c r="O574" s="1"/>
      <c r="P574" s="1"/>
      <c r="Q574" s="1"/>
    </row>
    <row r="575" ht="12.75" customHeight="1">
      <c r="G575" s="1"/>
      <c r="H575" s="1"/>
      <c r="I575" s="1"/>
      <c r="J575" s="1"/>
      <c r="K575" s="1"/>
      <c r="L575" s="1"/>
      <c r="M575" s="1"/>
      <c r="N575" s="1"/>
      <c r="O575" s="1"/>
      <c r="P575" s="1"/>
      <c r="Q575" s="1"/>
    </row>
    <row r="576" ht="12.75" customHeight="1">
      <c r="G576" s="1"/>
      <c r="H576" s="1"/>
      <c r="I576" s="1"/>
      <c r="J576" s="1"/>
      <c r="K576" s="1"/>
      <c r="L576" s="1"/>
      <c r="M576" s="1"/>
      <c r="N576" s="1"/>
      <c r="O576" s="1"/>
      <c r="P576" s="1"/>
      <c r="Q576" s="1"/>
    </row>
    <row r="577" ht="12.75" customHeight="1">
      <c r="G577" s="1"/>
      <c r="H577" s="1"/>
      <c r="I577" s="1"/>
      <c r="J577" s="1"/>
      <c r="K577" s="1"/>
      <c r="L577" s="1"/>
      <c r="M577" s="1"/>
      <c r="N577" s="1"/>
      <c r="O577" s="1"/>
      <c r="P577" s="1"/>
      <c r="Q577" s="1"/>
    </row>
    <row r="578" ht="12.75" customHeight="1">
      <c r="G578" s="1"/>
      <c r="H578" s="1"/>
      <c r="I578" s="1"/>
      <c r="J578" s="1"/>
      <c r="K578" s="1"/>
      <c r="L578" s="1"/>
      <c r="M578" s="1"/>
      <c r="N578" s="1"/>
      <c r="O578" s="1"/>
      <c r="P578" s="1"/>
      <c r="Q578" s="1"/>
    </row>
    <row r="579" ht="12.75" customHeight="1">
      <c r="G579" s="1"/>
      <c r="H579" s="1"/>
      <c r="I579" s="1"/>
      <c r="J579" s="1"/>
      <c r="K579" s="1"/>
      <c r="L579" s="1"/>
      <c r="M579" s="1"/>
      <c r="N579" s="1"/>
      <c r="O579" s="1"/>
      <c r="P579" s="1"/>
      <c r="Q579" s="1"/>
    </row>
    <row r="580" ht="12.75" customHeight="1">
      <c r="G580" s="1"/>
      <c r="H580" s="1"/>
      <c r="I580" s="1"/>
      <c r="J580" s="1"/>
      <c r="K580" s="1"/>
      <c r="L580" s="1"/>
      <c r="M580" s="1"/>
      <c r="N580" s="1"/>
      <c r="O580" s="1"/>
      <c r="P580" s="1"/>
      <c r="Q580" s="1"/>
    </row>
    <row r="581" ht="12.75" customHeight="1">
      <c r="G581" s="1"/>
      <c r="H581" s="1"/>
      <c r="I581" s="1"/>
      <c r="J581" s="1"/>
      <c r="K581" s="1"/>
      <c r="L581" s="1"/>
      <c r="M581" s="1"/>
      <c r="N581" s="1"/>
      <c r="O581" s="1"/>
      <c r="P581" s="1"/>
      <c r="Q581" s="1"/>
    </row>
    <row r="582" ht="12.75" customHeight="1">
      <c r="G582" s="1"/>
      <c r="H582" s="1"/>
      <c r="I582" s="1"/>
      <c r="J582" s="1"/>
      <c r="K582" s="1"/>
      <c r="L582" s="1"/>
      <c r="M582" s="1"/>
      <c r="N582" s="1"/>
      <c r="O582" s="1"/>
      <c r="P582" s="1"/>
      <c r="Q582" s="1"/>
    </row>
    <row r="583" ht="12.75" customHeight="1">
      <c r="G583" s="1"/>
      <c r="H583" s="1"/>
      <c r="I583" s="1"/>
      <c r="J583" s="1"/>
      <c r="K583" s="1"/>
      <c r="L583" s="1"/>
      <c r="M583" s="1"/>
      <c r="N583" s="1"/>
      <c r="O583" s="1"/>
      <c r="P583" s="1"/>
      <c r="Q583" s="1"/>
    </row>
    <row r="584" ht="12.75" customHeight="1">
      <c r="G584" s="1"/>
      <c r="H584" s="1"/>
      <c r="I584" s="1"/>
      <c r="J584" s="1"/>
      <c r="K584" s="1"/>
      <c r="L584" s="1"/>
      <c r="M584" s="1"/>
      <c r="N584" s="1"/>
      <c r="O584" s="1"/>
      <c r="P584" s="1"/>
      <c r="Q584" s="1"/>
    </row>
    <row r="585" ht="12.75" customHeight="1">
      <c r="G585" s="1"/>
      <c r="H585" s="1"/>
      <c r="I585" s="1"/>
      <c r="J585" s="1"/>
      <c r="K585" s="1"/>
      <c r="L585" s="1"/>
      <c r="M585" s="1"/>
      <c r="N585" s="1"/>
      <c r="O585" s="1"/>
      <c r="P585" s="1"/>
      <c r="Q585" s="1"/>
    </row>
    <row r="586" ht="12.75" customHeight="1">
      <c r="G586" s="1"/>
      <c r="H586" s="1"/>
      <c r="I586" s="1"/>
      <c r="J586" s="1"/>
      <c r="K586" s="1"/>
      <c r="L586" s="1"/>
      <c r="M586" s="1"/>
      <c r="N586" s="1"/>
      <c r="O586" s="1"/>
      <c r="P586" s="1"/>
      <c r="Q586" s="1"/>
    </row>
    <row r="587" ht="12.75" customHeight="1">
      <c r="G587" s="1"/>
      <c r="H587" s="1"/>
      <c r="I587" s="1"/>
      <c r="J587" s="1"/>
      <c r="K587" s="1"/>
      <c r="L587" s="1"/>
      <c r="M587" s="1"/>
      <c r="N587" s="1"/>
      <c r="O587" s="1"/>
      <c r="P587" s="1"/>
      <c r="Q587" s="1"/>
    </row>
    <row r="588" ht="12.75" customHeight="1">
      <c r="G588" s="1"/>
      <c r="H588" s="1"/>
      <c r="I588" s="1"/>
      <c r="J588" s="1"/>
      <c r="K588" s="1"/>
      <c r="L588" s="1"/>
      <c r="M588" s="1"/>
      <c r="N588" s="1"/>
      <c r="O588" s="1"/>
      <c r="P588" s="1"/>
      <c r="Q588" s="1"/>
    </row>
    <row r="589" ht="12.75" customHeight="1">
      <c r="G589" s="1"/>
      <c r="H589" s="1"/>
      <c r="I589" s="1"/>
      <c r="J589" s="1"/>
      <c r="K589" s="1"/>
      <c r="L589" s="1"/>
      <c r="M589" s="1"/>
      <c r="N589" s="1"/>
      <c r="O589" s="1"/>
      <c r="P589" s="1"/>
      <c r="Q589" s="1"/>
    </row>
    <row r="590" ht="12.75" customHeight="1">
      <c r="G590" s="1"/>
      <c r="H590" s="1"/>
      <c r="I590" s="1"/>
      <c r="J590" s="1"/>
      <c r="K590" s="1"/>
      <c r="L590" s="1"/>
      <c r="M590" s="1"/>
      <c r="N590" s="1"/>
      <c r="O590" s="1"/>
      <c r="P590" s="1"/>
      <c r="Q590" s="1"/>
    </row>
    <row r="591" ht="12.75" customHeight="1">
      <c r="G591" s="1"/>
      <c r="H591" s="1"/>
      <c r="I591" s="1"/>
      <c r="J591" s="1"/>
      <c r="K591" s="1"/>
      <c r="L591" s="1"/>
      <c r="M591" s="1"/>
      <c r="N591" s="1"/>
      <c r="O591" s="1"/>
      <c r="P591" s="1"/>
      <c r="Q591" s="1"/>
    </row>
    <row r="592" ht="12.75" customHeight="1">
      <c r="G592" s="1"/>
      <c r="H592" s="1"/>
      <c r="I592" s="1"/>
      <c r="J592" s="1"/>
      <c r="K592" s="1"/>
      <c r="L592" s="1"/>
      <c r="M592" s="1"/>
      <c r="N592" s="1"/>
      <c r="O592" s="1"/>
      <c r="P592" s="1"/>
      <c r="Q592" s="1"/>
    </row>
    <row r="593" ht="12.75" customHeight="1">
      <c r="G593" s="1"/>
      <c r="H593" s="1"/>
      <c r="I593" s="1"/>
      <c r="J593" s="1"/>
      <c r="K593" s="1"/>
      <c r="L593" s="1"/>
      <c r="M593" s="1"/>
      <c r="N593" s="1"/>
      <c r="O593" s="1"/>
      <c r="P593" s="1"/>
      <c r="Q593" s="1"/>
    </row>
    <row r="594" ht="12.75" customHeight="1">
      <c r="G594" s="1"/>
      <c r="H594" s="1"/>
      <c r="I594" s="1"/>
      <c r="J594" s="1"/>
      <c r="K594" s="1"/>
      <c r="L594" s="1"/>
      <c r="M594" s="1"/>
      <c r="N594" s="1"/>
      <c r="O594" s="1"/>
      <c r="P594" s="1"/>
      <c r="Q594" s="1"/>
    </row>
    <row r="595" ht="12.75" customHeight="1">
      <c r="G595" s="1"/>
      <c r="H595" s="1"/>
      <c r="I595" s="1"/>
      <c r="J595" s="1"/>
      <c r="K595" s="1"/>
      <c r="L595" s="1"/>
      <c r="M595" s="1"/>
      <c r="N595" s="1"/>
      <c r="O595" s="1"/>
      <c r="P595" s="1"/>
      <c r="Q595" s="1"/>
    </row>
    <row r="596" ht="12.75" customHeight="1">
      <c r="G596" s="1"/>
      <c r="H596" s="1"/>
      <c r="I596" s="1"/>
      <c r="J596" s="1"/>
      <c r="K596" s="1"/>
      <c r="L596" s="1"/>
      <c r="M596" s="1"/>
      <c r="N596" s="1"/>
      <c r="O596" s="1"/>
      <c r="P596" s="1"/>
      <c r="Q596" s="1"/>
    </row>
    <row r="597" ht="12.75" customHeight="1">
      <c r="G597" s="1"/>
      <c r="H597" s="1"/>
      <c r="I597" s="1"/>
      <c r="J597" s="1"/>
      <c r="K597" s="1"/>
      <c r="L597" s="1"/>
      <c r="M597" s="1"/>
      <c r="N597" s="1"/>
      <c r="O597" s="1"/>
      <c r="P597" s="1"/>
      <c r="Q597" s="1"/>
    </row>
    <row r="598" ht="12.75" customHeight="1">
      <c r="G598" s="1"/>
      <c r="H598" s="1"/>
      <c r="I598" s="1"/>
      <c r="J598" s="1"/>
      <c r="K598" s="1"/>
      <c r="L598" s="1"/>
      <c r="M598" s="1"/>
      <c r="N598" s="1"/>
      <c r="O598" s="1"/>
      <c r="P598" s="1"/>
      <c r="Q598" s="1"/>
    </row>
    <row r="599" ht="12.75" customHeight="1">
      <c r="G599" s="1"/>
      <c r="H599" s="1"/>
      <c r="I599" s="1"/>
      <c r="J599" s="1"/>
      <c r="K599" s="1"/>
      <c r="L599" s="1"/>
      <c r="M599" s="1"/>
      <c r="N599" s="1"/>
      <c r="O599" s="1"/>
      <c r="P599" s="1"/>
      <c r="Q599" s="1"/>
    </row>
    <row r="600" ht="12.75" customHeight="1">
      <c r="G600" s="1"/>
      <c r="H600" s="1"/>
      <c r="I600" s="1"/>
      <c r="J600" s="1"/>
      <c r="K600" s="1"/>
      <c r="L600" s="1"/>
      <c r="M600" s="1"/>
      <c r="N600" s="1"/>
      <c r="O600" s="1"/>
      <c r="P600" s="1"/>
      <c r="Q600" s="1"/>
    </row>
    <row r="601" ht="12.75" customHeight="1">
      <c r="G601" s="1"/>
      <c r="H601" s="1"/>
      <c r="I601" s="1"/>
      <c r="J601" s="1"/>
      <c r="K601" s="1"/>
      <c r="L601" s="1"/>
      <c r="M601" s="1"/>
      <c r="N601" s="1"/>
      <c r="O601" s="1"/>
      <c r="P601" s="1"/>
      <c r="Q601" s="1"/>
    </row>
    <row r="602" ht="12.75" customHeight="1">
      <c r="G602" s="1"/>
      <c r="H602" s="1"/>
      <c r="I602" s="1"/>
      <c r="J602" s="1"/>
      <c r="K602" s="1"/>
      <c r="L602" s="1"/>
      <c r="M602" s="1"/>
      <c r="N602" s="1"/>
      <c r="O602" s="1"/>
      <c r="P602" s="1"/>
      <c r="Q602" s="1"/>
    </row>
    <row r="603" ht="12.75" customHeight="1">
      <c r="G603" s="1"/>
      <c r="H603" s="1"/>
      <c r="I603" s="1"/>
      <c r="J603" s="1"/>
      <c r="K603" s="1"/>
      <c r="L603" s="1"/>
      <c r="M603" s="1"/>
      <c r="N603" s="1"/>
      <c r="O603" s="1"/>
      <c r="P603" s="1"/>
      <c r="Q603" s="1"/>
    </row>
    <row r="604" ht="12.75" customHeight="1">
      <c r="G604" s="1"/>
      <c r="H604" s="1"/>
      <c r="I604" s="1"/>
      <c r="J604" s="1"/>
      <c r="K604" s="1"/>
      <c r="L604" s="1"/>
      <c r="M604" s="1"/>
      <c r="N604" s="1"/>
      <c r="O604" s="1"/>
      <c r="P604" s="1"/>
      <c r="Q604" s="1"/>
    </row>
    <row r="605" ht="12.75" customHeight="1">
      <c r="G605" s="1"/>
      <c r="H605" s="1"/>
      <c r="I605" s="1"/>
      <c r="J605" s="1"/>
      <c r="K605" s="1"/>
      <c r="L605" s="1"/>
      <c r="M605" s="1"/>
      <c r="N605" s="1"/>
      <c r="O605" s="1"/>
      <c r="P605" s="1"/>
      <c r="Q605" s="1"/>
    </row>
    <row r="606" ht="12.75" customHeight="1">
      <c r="G606" s="1"/>
      <c r="H606" s="1"/>
      <c r="I606" s="1"/>
      <c r="J606" s="1"/>
      <c r="K606" s="1"/>
      <c r="L606" s="1"/>
      <c r="M606" s="1"/>
      <c r="N606" s="1"/>
      <c r="O606" s="1"/>
      <c r="P606" s="1"/>
      <c r="Q606" s="1"/>
    </row>
    <row r="607" ht="12.75" customHeight="1">
      <c r="G607" s="1"/>
      <c r="H607" s="1"/>
      <c r="I607" s="1"/>
      <c r="J607" s="1"/>
      <c r="K607" s="1"/>
      <c r="L607" s="1"/>
      <c r="M607" s="1"/>
      <c r="N607" s="1"/>
      <c r="O607" s="1"/>
      <c r="P607" s="1"/>
      <c r="Q607" s="1"/>
    </row>
    <row r="608" ht="12.75" customHeight="1">
      <c r="G608" s="1"/>
      <c r="H608" s="1"/>
      <c r="I608" s="1"/>
      <c r="J608" s="1"/>
      <c r="K608" s="1"/>
      <c r="L608" s="1"/>
      <c r="M608" s="1"/>
      <c r="N608" s="1"/>
      <c r="O608" s="1"/>
      <c r="P608" s="1"/>
      <c r="Q608" s="1"/>
    </row>
    <row r="609" ht="12.75" customHeight="1">
      <c r="G609" s="1"/>
      <c r="H609" s="1"/>
      <c r="I609" s="1"/>
      <c r="J609" s="1"/>
      <c r="K609" s="1"/>
      <c r="L609" s="1"/>
      <c r="M609" s="1"/>
      <c r="N609" s="1"/>
      <c r="O609" s="1"/>
      <c r="P609" s="1"/>
      <c r="Q609" s="1"/>
    </row>
    <row r="610" ht="12.75" customHeight="1">
      <c r="G610" s="1"/>
      <c r="H610" s="1"/>
      <c r="I610" s="1"/>
      <c r="J610" s="1"/>
      <c r="K610" s="1"/>
      <c r="L610" s="1"/>
      <c r="M610" s="1"/>
      <c r="N610" s="1"/>
      <c r="O610" s="1"/>
      <c r="P610" s="1"/>
      <c r="Q610" s="1"/>
    </row>
    <row r="611" ht="12.75" customHeight="1">
      <c r="G611" s="1"/>
      <c r="H611" s="1"/>
      <c r="I611" s="1"/>
      <c r="J611" s="1"/>
      <c r="K611" s="1"/>
      <c r="L611" s="1"/>
      <c r="M611" s="1"/>
      <c r="N611" s="1"/>
      <c r="O611" s="1"/>
      <c r="P611" s="1"/>
      <c r="Q611" s="1"/>
    </row>
    <row r="612" ht="12.75" customHeight="1">
      <c r="G612" s="1"/>
      <c r="H612" s="1"/>
      <c r="I612" s="1"/>
      <c r="J612" s="1"/>
      <c r="K612" s="1"/>
      <c r="L612" s="1"/>
      <c r="M612" s="1"/>
      <c r="N612" s="1"/>
      <c r="O612" s="1"/>
      <c r="P612" s="1"/>
      <c r="Q612" s="1"/>
    </row>
    <row r="613" ht="12.75" customHeight="1">
      <c r="G613" s="1"/>
      <c r="H613" s="1"/>
      <c r="I613" s="1"/>
      <c r="J613" s="1"/>
      <c r="K613" s="1"/>
      <c r="L613" s="1"/>
      <c r="M613" s="1"/>
      <c r="N613" s="1"/>
      <c r="O613" s="1"/>
      <c r="P613" s="1"/>
      <c r="Q613" s="1"/>
    </row>
    <row r="614" ht="12.75" customHeight="1">
      <c r="G614" s="1"/>
      <c r="H614" s="1"/>
      <c r="I614" s="1"/>
      <c r="J614" s="1"/>
      <c r="K614" s="1"/>
      <c r="L614" s="1"/>
      <c r="M614" s="1"/>
      <c r="N614" s="1"/>
      <c r="O614" s="1"/>
      <c r="P614" s="1"/>
      <c r="Q614" s="1"/>
    </row>
    <row r="615" ht="12.75" customHeight="1">
      <c r="G615" s="1"/>
      <c r="H615" s="1"/>
      <c r="I615" s="1"/>
      <c r="J615" s="1"/>
      <c r="K615" s="1"/>
      <c r="L615" s="1"/>
      <c r="M615" s="1"/>
      <c r="N615" s="1"/>
      <c r="O615" s="1"/>
      <c r="P615" s="1"/>
      <c r="Q615" s="1"/>
    </row>
    <row r="616" ht="12.75" customHeight="1">
      <c r="G616" s="1"/>
      <c r="H616" s="1"/>
      <c r="I616" s="1"/>
      <c r="J616" s="1"/>
      <c r="K616" s="1"/>
      <c r="L616" s="1"/>
      <c r="M616" s="1"/>
      <c r="N616" s="1"/>
      <c r="O616" s="1"/>
      <c r="P616" s="1"/>
      <c r="Q616" s="1"/>
    </row>
    <row r="617" ht="12.75" customHeight="1">
      <c r="G617" s="1"/>
      <c r="H617" s="1"/>
      <c r="I617" s="1"/>
      <c r="J617" s="1"/>
      <c r="K617" s="1"/>
      <c r="L617" s="1"/>
      <c r="M617" s="1"/>
      <c r="N617" s="1"/>
      <c r="O617" s="1"/>
      <c r="P617" s="1"/>
      <c r="Q617" s="1"/>
    </row>
    <row r="618" ht="12.75" customHeight="1">
      <c r="G618" s="1"/>
      <c r="H618" s="1"/>
      <c r="I618" s="1"/>
      <c r="J618" s="1"/>
      <c r="K618" s="1"/>
      <c r="L618" s="1"/>
      <c r="M618" s="1"/>
      <c r="N618" s="1"/>
      <c r="O618" s="1"/>
      <c r="P618" s="1"/>
      <c r="Q618" s="1"/>
    </row>
    <row r="619" ht="12.75" customHeight="1">
      <c r="G619" s="1"/>
      <c r="H619" s="1"/>
      <c r="I619" s="1"/>
      <c r="J619" s="1"/>
      <c r="K619" s="1"/>
      <c r="L619" s="1"/>
      <c r="M619" s="1"/>
      <c r="N619" s="1"/>
      <c r="O619" s="1"/>
      <c r="P619" s="1"/>
      <c r="Q619" s="1"/>
    </row>
    <row r="620" ht="12.75" customHeight="1">
      <c r="G620" s="1"/>
      <c r="H620" s="1"/>
      <c r="I620" s="1"/>
      <c r="J620" s="1"/>
      <c r="K620" s="1"/>
      <c r="L620" s="1"/>
      <c r="M620" s="1"/>
      <c r="N620" s="1"/>
      <c r="O620" s="1"/>
      <c r="P620" s="1"/>
      <c r="Q620" s="1"/>
    </row>
    <row r="621" ht="12.75" customHeight="1">
      <c r="G621" s="1"/>
      <c r="H621" s="1"/>
      <c r="I621" s="1"/>
      <c r="J621" s="1"/>
      <c r="K621" s="1"/>
      <c r="L621" s="1"/>
      <c r="M621" s="1"/>
      <c r="N621" s="1"/>
      <c r="O621" s="1"/>
      <c r="P621" s="1"/>
      <c r="Q621" s="1"/>
    </row>
    <row r="622" ht="12.75" customHeight="1">
      <c r="G622" s="1"/>
      <c r="H622" s="1"/>
      <c r="I622" s="1"/>
      <c r="J622" s="1"/>
      <c r="K622" s="1"/>
      <c r="L622" s="1"/>
      <c r="M622" s="1"/>
      <c r="N622" s="1"/>
      <c r="O622" s="1"/>
      <c r="P622" s="1"/>
      <c r="Q622" s="1"/>
    </row>
    <row r="623" ht="12.75" customHeight="1">
      <c r="G623" s="1"/>
      <c r="H623" s="1"/>
      <c r="I623" s="1"/>
      <c r="J623" s="1"/>
      <c r="K623" s="1"/>
      <c r="L623" s="1"/>
      <c r="M623" s="1"/>
      <c r="N623" s="1"/>
      <c r="O623" s="1"/>
      <c r="P623" s="1"/>
      <c r="Q623" s="1"/>
    </row>
    <row r="624" ht="12.75" customHeight="1">
      <c r="G624" s="1"/>
      <c r="H624" s="1"/>
      <c r="I624" s="1"/>
      <c r="J624" s="1"/>
      <c r="K624" s="1"/>
      <c r="L624" s="1"/>
      <c r="M624" s="1"/>
      <c r="N624" s="1"/>
      <c r="O624" s="1"/>
      <c r="P624" s="1"/>
      <c r="Q624" s="1"/>
    </row>
    <row r="625" ht="12.75" customHeight="1">
      <c r="G625" s="1"/>
      <c r="H625" s="1"/>
      <c r="I625" s="1"/>
      <c r="J625" s="1"/>
      <c r="K625" s="1"/>
      <c r="L625" s="1"/>
      <c r="M625" s="1"/>
      <c r="N625" s="1"/>
      <c r="O625" s="1"/>
      <c r="P625" s="1"/>
      <c r="Q625" s="1"/>
    </row>
    <row r="626" ht="12.75" customHeight="1">
      <c r="G626" s="1"/>
      <c r="H626" s="1"/>
      <c r="I626" s="1"/>
      <c r="J626" s="1"/>
      <c r="K626" s="1"/>
      <c r="L626" s="1"/>
      <c r="M626" s="1"/>
      <c r="N626" s="1"/>
      <c r="O626" s="1"/>
      <c r="P626" s="1"/>
      <c r="Q626" s="1"/>
    </row>
    <row r="627" ht="12.75" customHeight="1">
      <c r="G627" s="1"/>
      <c r="H627" s="1"/>
      <c r="I627" s="1"/>
      <c r="J627" s="1"/>
      <c r="K627" s="1"/>
      <c r="L627" s="1"/>
      <c r="M627" s="1"/>
      <c r="N627" s="1"/>
      <c r="O627" s="1"/>
      <c r="P627" s="1"/>
      <c r="Q627" s="1"/>
    </row>
    <row r="628" ht="12.75" customHeight="1">
      <c r="G628" s="1"/>
      <c r="H628" s="1"/>
      <c r="I628" s="1"/>
      <c r="J628" s="1"/>
      <c r="K628" s="1"/>
      <c r="L628" s="1"/>
      <c r="M628" s="1"/>
      <c r="N628" s="1"/>
      <c r="O628" s="1"/>
      <c r="P628" s="1"/>
      <c r="Q628" s="1"/>
    </row>
    <row r="629" ht="12.75" customHeight="1">
      <c r="G629" s="1"/>
      <c r="H629" s="1"/>
      <c r="I629" s="1"/>
      <c r="J629" s="1"/>
      <c r="K629" s="1"/>
      <c r="L629" s="1"/>
      <c r="M629" s="1"/>
      <c r="N629" s="1"/>
      <c r="O629" s="1"/>
      <c r="P629" s="1"/>
      <c r="Q629" s="1"/>
    </row>
    <row r="630" ht="12.75" customHeight="1">
      <c r="G630" s="1"/>
      <c r="H630" s="1"/>
      <c r="I630" s="1"/>
      <c r="J630" s="1"/>
      <c r="K630" s="1"/>
      <c r="L630" s="1"/>
      <c r="M630" s="1"/>
      <c r="N630" s="1"/>
      <c r="O630" s="1"/>
      <c r="P630" s="1"/>
      <c r="Q630" s="1"/>
    </row>
    <row r="631" ht="12.75" customHeight="1">
      <c r="G631" s="1"/>
      <c r="H631" s="1"/>
      <c r="I631" s="1"/>
      <c r="J631" s="1"/>
      <c r="K631" s="1"/>
      <c r="L631" s="1"/>
      <c r="M631" s="1"/>
      <c r="N631" s="1"/>
      <c r="O631" s="1"/>
      <c r="P631" s="1"/>
      <c r="Q631" s="1"/>
    </row>
    <row r="632" ht="12.75" customHeight="1">
      <c r="G632" s="1"/>
      <c r="H632" s="1"/>
      <c r="I632" s="1"/>
      <c r="J632" s="1"/>
      <c r="K632" s="1"/>
      <c r="L632" s="1"/>
      <c r="M632" s="1"/>
      <c r="N632" s="1"/>
      <c r="O632" s="1"/>
      <c r="P632" s="1"/>
      <c r="Q632" s="1"/>
    </row>
    <row r="633" ht="12.75" customHeight="1">
      <c r="G633" s="1"/>
      <c r="H633" s="1"/>
      <c r="I633" s="1"/>
      <c r="J633" s="1"/>
      <c r="K633" s="1"/>
      <c r="L633" s="1"/>
      <c r="M633" s="1"/>
      <c r="N633" s="1"/>
      <c r="O633" s="1"/>
      <c r="P633" s="1"/>
      <c r="Q633" s="1"/>
    </row>
    <row r="634" ht="12.75" customHeight="1">
      <c r="G634" s="1"/>
      <c r="H634" s="1"/>
      <c r="I634" s="1"/>
      <c r="J634" s="1"/>
      <c r="K634" s="1"/>
      <c r="L634" s="1"/>
      <c r="M634" s="1"/>
      <c r="N634" s="1"/>
      <c r="O634" s="1"/>
      <c r="P634" s="1"/>
      <c r="Q634" s="1"/>
    </row>
    <row r="635" ht="12.75" customHeight="1">
      <c r="G635" s="1"/>
      <c r="H635" s="1"/>
      <c r="I635" s="1"/>
      <c r="J635" s="1"/>
      <c r="K635" s="1"/>
      <c r="L635" s="1"/>
      <c r="M635" s="1"/>
      <c r="N635" s="1"/>
      <c r="O635" s="1"/>
      <c r="P635" s="1"/>
      <c r="Q635" s="1"/>
    </row>
    <row r="636" ht="12.75" customHeight="1">
      <c r="G636" s="1"/>
      <c r="H636" s="1"/>
      <c r="I636" s="1"/>
      <c r="J636" s="1"/>
      <c r="K636" s="1"/>
      <c r="L636" s="1"/>
      <c r="M636" s="1"/>
      <c r="N636" s="1"/>
      <c r="O636" s="1"/>
      <c r="P636" s="1"/>
      <c r="Q636" s="1"/>
    </row>
    <row r="637" ht="12.75" customHeight="1">
      <c r="G637" s="1"/>
      <c r="H637" s="1"/>
      <c r="I637" s="1"/>
      <c r="J637" s="1"/>
      <c r="K637" s="1"/>
      <c r="L637" s="1"/>
      <c r="M637" s="1"/>
      <c r="N637" s="1"/>
      <c r="O637" s="1"/>
      <c r="P637" s="1"/>
      <c r="Q637" s="1"/>
    </row>
    <row r="638" ht="12.75" customHeight="1">
      <c r="G638" s="1"/>
      <c r="H638" s="1"/>
      <c r="I638" s="1"/>
      <c r="J638" s="1"/>
      <c r="K638" s="1"/>
      <c r="L638" s="1"/>
      <c r="M638" s="1"/>
      <c r="N638" s="1"/>
      <c r="O638" s="1"/>
      <c r="P638" s="1"/>
      <c r="Q638" s="1"/>
    </row>
    <row r="639" ht="12.75" customHeight="1">
      <c r="G639" s="1"/>
      <c r="H639" s="1"/>
      <c r="I639" s="1"/>
      <c r="J639" s="1"/>
      <c r="K639" s="1"/>
      <c r="L639" s="1"/>
      <c r="M639" s="1"/>
      <c r="N639" s="1"/>
      <c r="O639" s="1"/>
      <c r="P639" s="1"/>
      <c r="Q639" s="1"/>
    </row>
    <row r="640" ht="12.75" customHeight="1">
      <c r="G640" s="1"/>
      <c r="H640" s="1"/>
      <c r="I640" s="1"/>
      <c r="J640" s="1"/>
      <c r="K640" s="1"/>
      <c r="L640" s="1"/>
      <c r="M640" s="1"/>
      <c r="N640" s="1"/>
      <c r="O640" s="1"/>
      <c r="P640" s="1"/>
      <c r="Q640" s="1"/>
    </row>
    <row r="641" ht="12.75" customHeight="1">
      <c r="G641" s="1"/>
      <c r="H641" s="1"/>
      <c r="I641" s="1"/>
      <c r="J641" s="1"/>
      <c r="K641" s="1"/>
      <c r="L641" s="1"/>
      <c r="M641" s="1"/>
      <c r="N641" s="1"/>
      <c r="O641" s="1"/>
      <c r="P641" s="1"/>
      <c r="Q641" s="1"/>
    </row>
    <row r="642" ht="12.75" customHeight="1">
      <c r="G642" s="1"/>
      <c r="H642" s="1"/>
      <c r="I642" s="1"/>
      <c r="J642" s="1"/>
      <c r="K642" s="1"/>
      <c r="L642" s="1"/>
      <c r="M642" s="1"/>
      <c r="N642" s="1"/>
      <c r="O642" s="1"/>
      <c r="P642" s="1"/>
      <c r="Q642" s="1"/>
    </row>
    <row r="643" ht="12.75" customHeight="1">
      <c r="G643" s="1"/>
      <c r="H643" s="1"/>
      <c r="I643" s="1"/>
      <c r="J643" s="1"/>
      <c r="K643" s="1"/>
      <c r="L643" s="1"/>
      <c r="M643" s="1"/>
      <c r="N643" s="1"/>
      <c r="O643" s="1"/>
      <c r="P643" s="1"/>
      <c r="Q643" s="1"/>
    </row>
    <row r="644" ht="12.75" customHeight="1">
      <c r="G644" s="1"/>
      <c r="H644" s="1"/>
      <c r="I644" s="1"/>
      <c r="J644" s="1"/>
      <c r="K644" s="1"/>
      <c r="L644" s="1"/>
      <c r="M644" s="1"/>
      <c r="N644" s="1"/>
      <c r="O644" s="1"/>
      <c r="P644" s="1"/>
      <c r="Q644" s="1"/>
    </row>
    <row r="645" ht="12.75" customHeight="1">
      <c r="G645" s="1"/>
      <c r="H645" s="1"/>
      <c r="I645" s="1"/>
      <c r="J645" s="1"/>
      <c r="K645" s="1"/>
      <c r="L645" s="1"/>
      <c r="M645" s="1"/>
      <c r="N645" s="1"/>
      <c r="O645" s="1"/>
      <c r="P645" s="1"/>
      <c r="Q645" s="1"/>
    </row>
    <row r="646" ht="12.75" customHeight="1">
      <c r="G646" s="1"/>
      <c r="H646" s="1"/>
      <c r="I646" s="1"/>
      <c r="J646" s="1"/>
      <c r="K646" s="1"/>
      <c r="L646" s="1"/>
      <c r="M646" s="1"/>
      <c r="N646" s="1"/>
      <c r="O646" s="1"/>
      <c r="P646" s="1"/>
      <c r="Q646" s="1"/>
    </row>
    <row r="647" ht="12.75" customHeight="1">
      <c r="G647" s="1"/>
      <c r="H647" s="1"/>
      <c r="I647" s="1"/>
      <c r="J647" s="1"/>
      <c r="K647" s="1"/>
      <c r="L647" s="1"/>
      <c r="M647" s="1"/>
      <c r="N647" s="1"/>
      <c r="O647" s="1"/>
      <c r="P647" s="1"/>
      <c r="Q647" s="1"/>
    </row>
    <row r="648" ht="12.75" customHeight="1">
      <c r="G648" s="1"/>
      <c r="H648" s="1"/>
      <c r="I648" s="1"/>
      <c r="J648" s="1"/>
      <c r="K648" s="1"/>
      <c r="L648" s="1"/>
      <c r="M648" s="1"/>
      <c r="N648" s="1"/>
      <c r="O648" s="1"/>
      <c r="P648" s="1"/>
      <c r="Q648" s="1"/>
    </row>
    <row r="649" ht="12.75" customHeight="1">
      <c r="G649" s="1"/>
      <c r="H649" s="1"/>
      <c r="I649" s="1"/>
      <c r="J649" s="1"/>
      <c r="K649" s="1"/>
      <c r="L649" s="1"/>
      <c r="M649" s="1"/>
      <c r="N649" s="1"/>
      <c r="O649" s="1"/>
      <c r="P649" s="1"/>
      <c r="Q649" s="1"/>
    </row>
    <row r="650" ht="12.75" customHeight="1">
      <c r="G650" s="1"/>
      <c r="H650" s="1"/>
      <c r="I650" s="1"/>
      <c r="J650" s="1"/>
      <c r="K650" s="1"/>
      <c r="L650" s="1"/>
      <c r="M650" s="1"/>
      <c r="N650" s="1"/>
      <c r="O650" s="1"/>
      <c r="P650" s="1"/>
      <c r="Q650" s="1"/>
    </row>
    <row r="651" ht="12.75" customHeight="1">
      <c r="G651" s="1"/>
      <c r="H651" s="1"/>
      <c r="I651" s="1"/>
      <c r="J651" s="1"/>
      <c r="K651" s="1"/>
      <c r="L651" s="1"/>
      <c r="M651" s="1"/>
      <c r="N651" s="1"/>
      <c r="O651" s="1"/>
      <c r="P651" s="1"/>
      <c r="Q651" s="1"/>
    </row>
    <row r="652" ht="12.75" customHeight="1">
      <c r="G652" s="1"/>
      <c r="H652" s="1"/>
      <c r="I652" s="1"/>
      <c r="J652" s="1"/>
      <c r="K652" s="1"/>
      <c r="L652" s="1"/>
      <c r="M652" s="1"/>
      <c r="N652" s="1"/>
      <c r="O652" s="1"/>
      <c r="P652" s="1"/>
      <c r="Q652" s="1"/>
    </row>
    <row r="653" ht="12.75" customHeight="1">
      <c r="G653" s="1"/>
      <c r="H653" s="1"/>
      <c r="I653" s="1"/>
      <c r="J653" s="1"/>
      <c r="K653" s="1"/>
      <c r="L653" s="1"/>
      <c r="M653" s="1"/>
      <c r="N653" s="1"/>
      <c r="O653" s="1"/>
      <c r="P653" s="1"/>
      <c r="Q653" s="1"/>
    </row>
    <row r="654" ht="12.75" customHeight="1">
      <c r="G654" s="1"/>
      <c r="H654" s="1"/>
      <c r="I654" s="1"/>
      <c r="J654" s="1"/>
      <c r="K654" s="1"/>
      <c r="L654" s="1"/>
      <c r="M654" s="1"/>
      <c r="N654" s="1"/>
      <c r="O654" s="1"/>
      <c r="P654" s="1"/>
      <c r="Q654" s="1"/>
    </row>
    <row r="655" ht="12.75" customHeight="1">
      <c r="G655" s="1"/>
      <c r="H655" s="1"/>
      <c r="I655" s="1"/>
      <c r="J655" s="1"/>
      <c r="K655" s="1"/>
      <c r="L655" s="1"/>
      <c r="M655" s="1"/>
      <c r="N655" s="1"/>
      <c r="O655" s="1"/>
      <c r="P655" s="1"/>
      <c r="Q655" s="1"/>
    </row>
    <row r="656" ht="12.75" customHeight="1">
      <c r="G656" s="1"/>
      <c r="H656" s="1"/>
      <c r="I656" s="1"/>
      <c r="J656" s="1"/>
      <c r="K656" s="1"/>
      <c r="L656" s="1"/>
      <c r="M656" s="1"/>
      <c r="N656" s="1"/>
      <c r="O656" s="1"/>
      <c r="P656" s="1"/>
      <c r="Q656" s="1"/>
    </row>
    <row r="657" ht="12.75" customHeight="1">
      <c r="G657" s="1"/>
      <c r="H657" s="1"/>
      <c r="I657" s="1"/>
      <c r="J657" s="1"/>
      <c r="K657" s="1"/>
      <c r="L657" s="1"/>
      <c r="M657" s="1"/>
      <c r="N657" s="1"/>
      <c r="O657" s="1"/>
      <c r="P657" s="1"/>
      <c r="Q657" s="1"/>
    </row>
    <row r="658" ht="12.75" customHeight="1">
      <c r="G658" s="1"/>
      <c r="H658" s="1"/>
      <c r="I658" s="1"/>
      <c r="J658" s="1"/>
      <c r="K658" s="1"/>
      <c r="L658" s="1"/>
      <c r="M658" s="1"/>
      <c r="N658" s="1"/>
      <c r="O658" s="1"/>
      <c r="P658" s="1"/>
      <c r="Q658" s="1"/>
    </row>
    <row r="659" ht="12.75" customHeight="1">
      <c r="G659" s="1"/>
      <c r="H659" s="1"/>
      <c r="I659" s="1"/>
      <c r="J659" s="1"/>
      <c r="K659" s="1"/>
      <c r="L659" s="1"/>
      <c r="M659" s="1"/>
      <c r="N659" s="1"/>
      <c r="O659" s="1"/>
      <c r="P659" s="1"/>
      <c r="Q659" s="1"/>
    </row>
    <row r="660" ht="12.75" customHeight="1">
      <c r="G660" s="1"/>
      <c r="H660" s="1"/>
      <c r="I660" s="1"/>
      <c r="J660" s="1"/>
      <c r="K660" s="1"/>
      <c r="L660" s="1"/>
      <c r="M660" s="1"/>
      <c r="N660" s="1"/>
      <c r="O660" s="1"/>
      <c r="P660" s="1"/>
      <c r="Q660" s="1"/>
    </row>
    <row r="661" ht="12.75" customHeight="1">
      <c r="G661" s="1"/>
      <c r="H661" s="1"/>
      <c r="I661" s="1"/>
      <c r="J661" s="1"/>
      <c r="K661" s="1"/>
      <c r="L661" s="1"/>
      <c r="M661" s="1"/>
      <c r="N661" s="1"/>
      <c r="O661" s="1"/>
      <c r="P661" s="1"/>
      <c r="Q661" s="1"/>
    </row>
    <row r="662" ht="12.75" customHeight="1">
      <c r="G662" s="1"/>
      <c r="H662" s="1"/>
      <c r="I662" s="1"/>
      <c r="J662" s="1"/>
      <c r="K662" s="1"/>
      <c r="L662" s="1"/>
      <c r="M662" s="1"/>
      <c r="N662" s="1"/>
      <c r="O662" s="1"/>
      <c r="P662" s="1"/>
      <c r="Q662" s="1"/>
    </row>
    <row r="663" ht="12.75" customHeight="1">
      <c r="G663" s="1"/>
      <c r="H663" s="1"/>
      <c r="I663" s="1"/>
      <c r="J663" s="1"/>
      <c r="K663" s="1"/>
      <c r="L663" s="1"/>
      <c r="M663" s="1"/>
      <c r="N663" s="1"/>
      <c r="O663" s="1"/>
      <c r="P663" s="1"/>
      <c r="Q663" s="1"/>
    </row>
    <row r="664" ht="12.75" customHeight="1">
      <c r="G664" s="1"/>
      <c r="H664" s="1"/>
      <c r="I664" s="1"/>
      <c r="J664" s="1"/>
      <c r="K664" s="1"/>
      <c r="L664" s="1"/>
      <c r="M664" s="1"/>
      <c r="N664" s="1"/>
      <c r="O664" s="1"/>
      <c r="P664" s="1"/>
      <c r="Q664" s="1"/>
    </row>
    <row r="665" ht="12.75" customHeight="1">
      <c r="G665" s="1"/>
      <c r="H665" s="1"/>
      <c r="I665" s="1"/>
      <c r="J665" s="1"/>
      <c r="K665" s="1"/>
      <c r="L665" s="1"/>
      <c r="M665" s="1"/>
      <c r="N665" s="1"/>
      <c r="O665" s="1"/>
      <c r="P665" s="1"/>
      <c r="Q665" s="1"/>
    </row>
    <row r="666" ht="12.75" customHeight="1">
      <c r="G666" s="1"/>
      <c r="H666" s="1"/>
      <c r="I666" s="1"/>
      <c r="J666" s="1"/>
      <c r="K666" s="1"/>
      <c r="L666" s="1"/>
      <c r="M666" s="1"/>
      <c r="N666" s="1"/>
      <c r="O666" s="1"/>
      <c r="P666" s="1"/>
      <c r="Q666" s="1"/>
    </row>
    <row r="667" ht="12.75" customHeight="1">
      <c r="G667" s="1"/>
      <c r="H667" s="1"/>
      <c r="I667" s="1"/>
      <c r="J667" s="1"/>
      <c r="K667" s="1"/>
      <c r="L667" s="1"/>
      <c r="M667" s="1"/>
      <c r="N667" s="1"/>
      <c r="O667" s="1"/>
      <c r="P667" s="1"/>
      <c r="Q667" s="1"/>
    </row>
    <row r="668" ht="12.75" customHeight="1">
      <c r="G668" s="1"/>
      <c r="H668" s="1"/>
      <c r="I668" s="1"/>
      <c r="J668" s="1"/>
      <c r="K668" s="1"/>
      <c r="L668" s="1"/>
      <c r="M668" s="1"/>
      <c r="N668" s="1"/>
      <c r="O668" s="1"/>
      <c r="P668" s="1"/>
      <c r="Q668" s="1"/>
    </row>
    <row r="669" ht="12.75" customHeight="1">
      <c r="G669" s="1"/>
      <c r="H669" s="1"/>
      <c r="I669" s="1"/>
      <c r="J669" s="1"/>
      <c r="K669" s="1"/>
      <c r="L669" s="1"/>
      <c r="M669" s="1"/>
      <c r="N669" s="1"/>
      <c r="O669" s="1"/>
      <c r="P669" s="1"/>
      <c r="Q669" s="1"/>
    </row>
    <row r="670" ht="12.75" customHeight="1">
      <c r="G670" s="1"/>
      <c r="H670" s="1"/>
      <c r="I670" s="1"/>
      <c r="J670" s="1"/>
      <c r="K670" s="1"/>
      <c r="L670" s="1"/>
      <c r="M670" s="1"/>
      <c r="N670" s="1"/>
      <c r="O670" s="1"/>
      <c r="P670" s="1"/>
      <c r="Q670" s="1"/>
    </row>
    <row r="671" ht="12.75" customHeight="1">
      <c r="G671" s="1"/>
      <c r="H671" s="1"/>
      <c r="I671" s="1"/>
      <c r="J671" s="1"/>
      <c r="K671" s="1"/>
      <c r="L671" s="1"/>
      <c r="M671" s="1"/>
      <c r="N671" s="1"/>
      <c r="O671" s="1"/>
      <c r="P671" s="1"/>
      <c r="Q671" s="1"/>
    </row>
    <row r="672" ht="12.75" customHeight="1">
      <c r="G672" s="1"/>
      <c r="H672" s="1"/>
      <c r="I672" s="1"/>
      <c r="J672" s="1"/>
      <c r="K672" s="1"/>
      <c r="L672" s="1"/>
      <c r="M672" s="1"/>
      <c r="N672" s="1"/>
      <c r="O672" s="1"/>
      <c r="P672" s="1"/>
      <c r="Q672" s="1"/>
    </row>
    <row r="673" ht="12.75" customHeight="1">
      <c r="G673" s="1"/>
      <c r="H673" s="1"/>
      <c r="I673" s="1"/>
      <c r="J673" s="1"/>
      <c r="K673" s="1"/>
      <c r="L673" s="1"/>
      <c r="M673" s="1"/>
      <c r="N673" s="1"/>
      <c r="O673" s="1"/>
      <c r="P673" s="1"/>
      <c r="Q673" s="1"/>
    </row>
    <row r="674" ht="12.75" customHeight="1">
      <c r="G674" s="1"/>
      <c r="H674" s="1"/>
      <c r="I674" s="1"/>
      <c r="J674" s="1"/>
      <c r="K674" s="1"/>
      <c r="L674" s="1"/>
      <c r="M674" s="1"/>
      <c r="N674" s="1"/>
      <c r="O674" s="1"/>
      <c r="P674" s="1"/>
      <c r="Q674" s="1"/>
    </row>
    <row r="675" ht="12.75" customHeight="1">
      <c r="G675" s="1"/>
      <c r="H675" s="1"/>
      <c r="I675" s="1"/>
      <c r="J675" s="1"/>
      <c r="K675" s="1"/>
      <c r="L675" s="1"/>
      <c r="M675" s="1"/>
      <c r="N675" s="1"/>
      <c r="O675" s="1"/>
      <c r="P675" s="1"/>
      <c r="Q675" s="1"/>
    </row>
    <row r="676" ht="12.75" customHeight="1">
      <c r="G676" s="1"/>
      <c r="H676" s="1"/>
      <c r="I676" s="1"/>
      <c r="J676" s="1"/>
      <c r="K676" s="1"/>
      <c r="L676" s="1"/>
      <c r="M676" s="1"/>
      <c r="N676" s="1"/>
      <c r="O676" s="1"/>
      <c r="P676" s="1"/>
      <c r="Q676" s="1"/>
    </row>
    <row r="677" ht="12.75" customHeight="1">
      <c r="G677" s="1"/>
      <c r="H677" s="1"/>
      <c r="I677" s="1"/>
      <c r="J677" s="1"/>
      <c r="K677" s="1"/>
      <c r="L677" s="1"/>
      <c r="M677" s="1"/>
      <c r="N677" s="1"/>
      <c r="O677" s="1"/>
      <c r="P677" s="1"/>
      <c r="Q677" s="1"/>
    </row>
    <row r="678" ht="12.75" customHeight="1">
      <c r="G678" s="1"/>
      <c r="H678" s="1"/>
      <c r="I678" s="1"/>
      <c r="J678" s="1"/>
      <c r="K678" s="1"/>
      <c r="L678" s="1"/>
      <c r="M678" s="1"/>
      <c r="N678" s="1"/>
      <c r="O678" s="1"/>
      <c r="P678" s="1"/>
      <c r="Q678" s="1"/>
    </row>
    <row r="679" ht="12.75" customHeight="1">
      <c r="G679" s="1"/>
      <c r="H679" s="1"/>
      <c r="I679" s="1"/>
      <c r="J679" s="1"/>
      <c r="K679" s="1"/>
      <c r="L679" s="1"/>
      <c r="M679" s="1"/>
      <c r="N679" s="1"/>
      <c r="O679" s="1"/>
      <c r="P679" s="1"/>
      <c r="Q679" s="1"/>
    </row>
    <row r="680" ht="12.75" customHeight="1">
      <c r="G680" s="1"/>
      <c r="H680" s="1"/>
      <c r="I680" s="1"/>
      <c r="J680" s="1"/>
      <c r="K680" s="1"/>
      <c r="L680" s="1"/>
      <c r="M680" s="1"/>
      <c r="N680" s="1"/>
      <c r="O680" s="1"/>
      <c r="P680" s="1"/>
      <c r="Q680" s="1"/>
    </row>
    <row r="681" ht="12.75" customHeight="1">
      <c r="G681" s="1"/>
      <c r="H681" s="1"/>
      <c r="I681" s="1"/>
      <c r="J681" s="1"/>
      <c r="K681" s="1"/>
      <c r="L681" s="1"/>
      <c r="M681" s="1"/>
      <c r="N681" s="1"/>
      <c r="O681" s="1"/>
      <c r="P681" s="1"/>
      <c r="Q681" s="1"/>
    </row>
    <row r="682" ht="12.75" customHeight="1">
      <c r="G682" s="1"/>
      <c r="H682" s="1"/>
      <c r="I682" s="1"/>
      <c r="J682" s="1"/>
      <c r="K682" s="1"/>
      <c r="L682" s="1"/>
      <c r="M682" s="1"/>
      <c r="N682" s="1"/>
      <c r="O682" s="1"/>
      <c r="P682" s="1"/>
      <c r="Q682" s="1"/>
    </row>
    <row r="683" ht="12.75" customHeight="1">
      <c r="G683" s="1"/>
      <c r="H683" s="1"/>
      <c r="I683" s="1"/>
      <c r="J683" s="1"/>
      <c r="K683" s="1"/>
      <c r="L683" s="1"/>
      <c r="M683" s="1"/>
      <c r="N683" s="1"/>
      <c r="O683" s="1"/>
      <c r="P683" s="1"/>
      <c r="Q683" s="1"/>
    </row>
    <row r="684" ht="12.75" customHeight="1">
      <c r="G684" s="1"/>
      <c r="H684" s="1"/>
      <c r="I684" s="1"/>
      <c r="J684" s="1"/>
      <c r="K684" s="1"/>
      <c r="L684" s="1"/>
      <c r="M684" s="1"/>
      <c r="N684" s="1"/>
      <c r="O684" s="1"/>
      <c r="P684" s="1"/>
      <c r="Q684" s="1"/>
    </row>
    <row r="685" ht="12.75" customHeight="1">
      <c r="G685" s="1"/>
      <c r="H685" s="1"/>
      <c r="I685" s="1"/>
      <c r="J685" s="1"/>
      <c r="K685" s="1"/>
      <c r="L685" s="1"/>
      <c r="M685" s="1"/>
      <c r="N685" s="1"/>
      <c r="O685" s="1"/>
      <c r="P685" s="1"/>
      <c r="Q685" s="1"/>
    </row>
    <row r="686" ht="12.75" customHeight="1">
      <c r="G686" s="1"/>
      <c r="H686" s="1"/>
      <c r="I686" s="1"/>
      <c r="J686" s="1"/>
      <c r="K686" s="1"/>
      <c r="L686" s="1"/>
      <c r="M686" s="1"/>
      <c r="N686" s="1"/>
      <c r="O686" s="1"/>
      <c r="P686" s="1"/>
      <c r="Q686" s="1"/>
    </row>
    <row r="687" ht="12.75" customHeight="1">
      <c r="G687" s="1"/>
      <c r="H687" s="1"/>
      <c r="I687" s="1"/>
      <c r="J687" s="1"/>
      <c r="K687" s="1"/>
      <c r="L687" s="1"/>
      <c r="M687" s="1"/>
      <c r="N687" s="1"/>
      <c r="O687" s="1"/>
      <c r="P687" s="1"/>
      <c r="Q687" s="1"/>
    </row>
    <row r="688" ht="12.75" customHeight="1">
      <c r="G688" s="1"/>
      <c r="H688" s="1"/>
      <c r="I688" s="1"/>
      <c r="J688" s="1"/>
      <c r="K688" s="1"/>
      <c r="L688" s="1"/>
      <c r="M688" s="1"/>
      <c r="N688" s="1"/>
      <c r="O688" s="1"/>
      <c r="P688" s="1"/>
      <c r="Q688" s="1"/>
    </row>
    <row r="689" ht="12.75" customHeight="1">
      <c r="G689" s="1"/>
      <c r="H689" s="1"/>
      <c r="I689" s="1"/>
      <c r="J689" s="1"/>
      <c r="K689" s="1"/>
      <c r="L689" s="1"/>
      <c r="M689" s="1"/>
      <c r="N689" s="1"/>
      <c r="O689" s="1"/>
      <c r="P689" s="1"/>
      <c r="Q689" s="1"/>
    </row>
    <row r="690" ht="12.75" customHeight="1">
      <c r="G690" s="1"/>
      <c r="H690" s="1"/>
      <c r="I690" s="1"/>
      <c r="J690" s="1"/>
      <c r="K690" s="1"/>
      <c r="L690" s="1"/>
      <c r="M690" s="1"/>
      <c r="N690" s="1"/>
      <c r="O690" s="1"/>
      <c r="P690" s="1"/>
      <c r="Q690" s="1"/>
    </row>
    <row r="691" ht="12.75" customHeight="1">
      <c r="G691" s="1"/>
      <c r="H691" s="1"/>
      <c r="I691" s="1"/>
      <c r="J691" s="1"/>
      <c r="K691" s="1"/>
      <c r="L691" s="1"/>
      <c r="M691" s="1"/>
      <c r="N691" s="1"/>
      <c r="O691" s="1"/>
      <c r="P691" s="1"/>
      <c r="Q691" s="1"/>
    </row>
    <row r="692" ht="12.75" customHeight="1">
      <c r="G692" s="1"/>
      <c r="H692" s="1"/>
      <c r="I692" s="1"/>
      <c r="J692" s="1"/>
      <c r="K692" s="1"/>
      <c r="L692" s="1"/>
      <c r="M692" s="1"/>
      <c r="N692" s="1"/>
      <c r="O692" s="1"/>
      <c r="P692" s="1"/>
      <c r="Q692" s="1"/>
    </row>
    <row r="693" ht="12.75" customHeight="1">
      <c r="G693" s="1"/>
      <c r="H693" s="1"/>
      <c r="I693" s="1"/>
      <c r="J693" s="1"/>
      <c r="K693" s="1"/>
      <c r="L693" s="1"/>
      <c r="M693" s="1"/>
      <c r="N693" s="1"/>
      <c r="O693" s="1"/>
      <c r="P693" s="1"/>
      <c r="Q693" s="1"/>
    </row>
    <row r="694" ht="12.75" customHeight="1">
      <c r="G694" s="1"/>
      <c r="H694" s="1"/>
      <c r="I694" s="1"/>
      <c r="J694" s="1"/>
      <c r="K694" s="1"/>
      <c r="L694" s="1"/>
      <c r="M694" s="1"/>
      <c r="N694" s="1"/>
      <c r="O694" s="1"/>
      <c r="P694" s="1"/>
      <c r="Q694" s="1"/>
    </row>
    <row r="695" ht="12.75" customHeight="1">
      <c r="G695" s="1"/>
      <c r="H695" s="1"/>
      <c r="I695" s="1"/>
      <c r="J695" s="1"/>
      <c r="K695" s="1"/>
      <c r="L695" s="1"/>
      <c r="M695" s="1"/>
      <c r="N695" s="1"/>
      <c r="O695" s="1"/>
      <c r="P695" s="1"/>
      <c r="Q695" s="1"/>
    </row>
    <row r="696" ht="12.75" customHeight="1">
      <c r="G696" s="1"/>
      <c r="H696" s="1"/>
      <c r="I696" s="1"/>
      <c r="J696" s="1"/>
      <c r="K696" s="1"/>
      <c r="L696" s="1"/>
      <c r="M696" s="1"/>
      <c r="N696" s="1"/>
      <c r="O696" s="1"/>
      <c r="P696" s="1"/>
      <c r="Q696" s="1"/>
    </row>
    <row r="697" ht="12.75" customHeight="1">
      <c r="G697" s="1"/>
      <c r="H697" s="1"/>
      <c r="I697" s="1"/>
      <c r="J697" s="1"/>
      <c r="K697" s="1"/>
      <c r="L697" s="1"/>
      <c r="M697" s="1"/>
      <c r="N697" s="1"/>
      <c r="O697" s="1"/>
      <c r="P697" s="1"/>
      <c r="Q697" s="1"/>
    </row>
    <row r="698" ht="12.75" customHeight="1">
      <c r="G698" s="1"/>
      <c r="H698" s="1"/>
      <c r="I698" s="1"/>
      <c r="J698" s="1"/>
      <c r="K698" s="1"/>
      <c r="L698" s="1"/>
      <c r="M698" s="1"/>
      <c r="N698" s="1"/>
      <c r="O698" s="1"/>
      <c r="P698" s="1"/>
      <c r="Q698" s="1"/>
    </row>
    <row r="699" ht="12.75" customHeight="1">
      <c r="G699" s="1"/>
      <c r="H699" s="1"/>
      <c r="I699" s="1"/>
      <c r="J699" s="1"/>
      <c r="K699" s="1"/>
      <c r="L699" s="1"/>
      <c r="M699" s="1"/>
      <c r="N699" s="1"/>
      <c r="O699" s="1"/>
      <c r="P699" s="1"/>
      <c r="Q699" s="1"/>
    </row>
    <row r="700" ht="12.75" customHeight="1">
      <c r="G700" s="1"/>
      <c r="H700" s="1"/>
      <c r="I700" s="1"/>
      <c r="J700" s="1"/>
      <c r="K700" s="1"/>
      <c r="L700" s="1"/>
      <c r="M700" s="1"/>
      <c r="N700" s="1"/>
      <c r="O700" s="1"/>
      <c r="P700" s="1"/>
      <c r="Q700" s="1"/>
    </row>
    <row r="701" ht="12.75" customHeight="1">
      <c r="G701" s="1"/>
      <c r="H701" s="1"/>
      <c r="I701" s="1"/>
      <c r="J701" s="1"/>
      <c r="K701" s="1"/>
      <c r="L701" s="1"/>
      <c r="M701" s="1"/>
      <c r="N701" s="1"/>
      <c r="O701" s="1"/>
      <c r="P701" s="1"/>
      <c r="Q701" s="1"/>
    </row>
    <row r="702" ht="12.75" customHeight="1">
      <c r="G702" s="1"/>
      <c r="H702" s="1"/>
      <c r="I702" s="1"/>
      <c r="J702" s="1"/>
      <c r="K702" s="1"/>
      <c r="L702" s="1"/>
      <c r="M702" s="1"/>
      <c r="N702" s="1"/>
      <c r="O702" s="1"/>
      <c r="P702" s="1"/>
      <c r="Q702" s="1"/>
    </row>
    <row r="703" ht="12.75" customHeight="1">
      <c r="G703" s="1"/>
      <c r="H703" s="1"/>
      <c r="I703" s="1"/>
      <c r="J703" s="1"/>
      <c r="K703" s="1"/>
      <c r="L703" s="1"/>
      <c r="M703" s="1"/>
      <c r="N703" s="1"/>
      <c r="O703" s="1"/>
      <c r="P703" s="1"/>
      <c r="Q703" s="1"/>
    </row>
    <row r="704" ht="12.75" customHeight="1">
      <c r="G704" s="1"/>
      <c r="H704" s="1"/>
      <c r="I704" s="1"/>
      <c r="J704" s="1"/>
      <c r="K704" s="1"/>
      <c r="L704" s="1"/>
      <c r="M704" s="1"/>
      <c r="N704" s="1"/>
      <c r="O704" s="1"/>
      <c r="P704" s="1"/>
      <c r="Q704" s="1"/>
    </row>
    <row r="705" ht="12.75" customHeight="1">
      <c r="G705" s="1"/>
      <c r="H705" s="1"/>
      <c r="I705" s="1"/>
      <c r="J705" s="1"/>
      <c r="K705" s="1"/>
      <c r="L705" s="1"/>
      <c r="M705" s="1"/>
      <c r="N705" s="1"/>
      <c r="O705" s="1"/>
      <c r="P705" s="1"/>
      <c r="Q705" s="1"/>
    </row>
    <row r="706" ht="12.75" customHeight="1">
      <c r="G706" s="1"/>
      <c r="H706" s="1"/>
      <c r="I706" s="1"/>
      <c r="J706" s="1"/>
      <c r="K706" s="1"/>
      <c r="L706" s="1"/>
      <c r="M706" s="1"/>
      <c r="N706" s="1"/>
      <c r="O706" s="1"/>
      <c r="P706" s="1"/>
      <c r="Q706" s="1"/>
    </row>
    <row r="707" ht="12.75" customHeight="1">
      <c r="G707" s="1"/>
      <c r="H707" s="1"/>
      <c r="I707" s="1"/>
      <c r="J707" s="1"/>
      <c r="K707" s="1"/>
      <c r="L707" s="1"/>
      <c r="M707" s="1"/>
      <c r="N707" s="1"/>
      <c r="O707" s="1"/>
      <c r="P707" s="1"/>
      <c r="Q707" s="1"/>
    </row>
    <row r="708" ht="12.75" customHeight="1">
      <c r="G708" s="1"/>
      <c r="H708" s="1"/>
      <c r="I708" s="1"/>
      <c r="J708" s="1"/>
      <c r="K708" s="1"/>
      <c r="L708" s="1"/>
      <c r="M708" s="1"/>
      <c r="N708" s="1"/>
      <c r="O708" s="1"/>
      <c r="P708" s="1"/>
      <c r="Q708" s="1"/>
    </row>
    <row r="709" ht="12.75" customHeight="1">
      <c r="G709" s="1"/>
      <c r="H709" s="1"/>
      <c r="I709" s="1"/>
      <c r="J709" s="1"/>
      <c r="K709" s="1"/>
      <c r="L709" s="1"/>
      <c r="M709" s="1"/>
      <c r="N709" s="1"/>
      <c r="O709" s="1"/>
      <c r="P709" s="1"/>
      <c r="Q709" s="1"/>
    </row>
    <row r="710" ht="12.75" customHeight="1">
      <c r="G710" s="1"/>
      <c r="H710" s="1"/>
      <c r="I710" s="1"/>
      <c r="J710" s="1"/>
      <c r="K710" s="1"/>
      <c r="L710" s="1"/>
      <c r="M710" s="1"/>
      <c r="N710" s="1"/>
      <c r="O710" s="1"/>
      <c r="P710" s="1"/>
      <c r="Q710" s="1"/>
    </row>
    <row r="711" ht="12.75" customHeight="1">
      <c r="G711" s="1"/>
      <c r="H711" s="1"/>
      <c r="I711" s="1"/>
      <c r="J711" s="1"/>
      <c r="K711" s="1"/>
      <c r="L711" s="1"/>
      <c r="M711" s="1"/>
      <c r="N711" s="1"/>
      <c r="O711" s="1"/>
      <c r="P711" s="1"/>
      <c r="Q711" s="1"/>
    </row>
    <row r="712" ht="12.75" customHeight="1">
      <c r="G712" s="1"/>
      <c r="H712" s="1"/>
      <c r="I712" s="1"/>
      <c r="J712" s="1"/>
      <c r="K712" s="1"/>
      <c r="L712" s="1"/>
      <c r="M712" s="1"/>
      <c r="N712" s="1"/>
      <c r="O712" s="1"/>
      <c r="P712" s="1"/>
      <c r="Q712" s="1"/>
    </row>
    <row r="713" ht="12.75" customHeight="1">
      <c r="G713" s="1"/>
      <c r="H713" s="1"/>
      <c r="I713" s="1"/>
      <c r="J713" s="1"/>
      <c r="K713" s="1"/>
      <c r="L713" s="1"/>
      <c r="M713" s="1"/>
      <c r="N713" s="1"/>
      <c r="O713" s="1"/>
      <c r="P713" s="1"/>
      <c r="Q713" s="1"/>
    </row>
    <row r="714" ht="12.75" customHeight="1">
      <c r="G714" s="1"/>
      <c r="H714" s="1"/>
      <c r="I714" s="1"/>
      <c r="J714" s="1"/>
      <c r="K714" s="1"/>
      <c r="L714" s="1"/>
      <c r="M714" s="1"/>
      <c r="N714" s="1"/>
      <c r="O714" s="1"/>
      <c r="P714" s="1"/>
      <c r="Q714" s="1"/>
    </row>
    <row r="715" ht="12.75" customHeight="1">
      <c r="G715" s="1"/>
      <c r="H715" s="1"/>
      <c r="I715" s="1"/>
      <c r="J715" s="1"/>
      <c r="K715" s="1"/>
      <c r="L715" s="1"/>
      <c r="M715" s="1"/>
      <c r="N715" s="1"/>
      <c r="O715" s="1"/>
      <c r="P715" s="1"/>
      <c r="Q715" s="1"/>
    </row>
    <row r="716" ht="12.75" customHeight="1">
      <c r="G716" s="1"/>
      <c r="H716" s="1"/>
      <c r="I716" s="1"/>
      <c r="J716" s="1"/>
      <c r="K716" s="1"/>
      <c r="L716" s="1"/>
      <c r="M716" s="1"/>
      <c r="N716" s="1"/>
      <c r="O716" s="1"/>
      <c r="P716" s="1"/>
      <c r="Q716" s="1"/>
    </row>
    <row r="717" ht="12.75" customHeight="1">
      <c r="G717" s="1"/>
      <c r="H717" s="1"/>
      <c r="I717" s="1"/>
      <c r="J717" s="1"/>
      <c r="K717" s="1"/>
      <c r="L717" s="1"/>
      <c r="M717" s="1"/>
      <c r="N717" s="1"/>
      <c r="O717" s="1"/>
      <c r="P717" s="1"/>
      <c r="Q717" s="1"/>
    </row>
    <row r="718" ht="12.75" customHeight="1">
      <c r="G718" s="1"/>
      <c r="H718" s="1"/>
      <c r="I718" s="1"/>
      <c r="J718" s="1"/>
      <c r="K718" s="1"/>
      <c r="L718" s="1"/>
      <c r="M718" s="1"/>
      <c r="N718" s="1"/>
      <c r="O718" s="1"/>
      <c r="P718" s="1"/>
      <c r="Q718" s="1"/>
    </row>
    <row r="719" ht="12.75" customHeight="1">
      <c r="G719" s="1"/>
      <c r="H719" s="1"/>
      <c r="I719" s="1"/>
      <c r="J719" s="1"/>
      <c r="K719" s="1"/>
      <c r="L719" s="1"/>
      <c r="M719" s="1"/>
      <c r="N719" s="1"/>
      <c r="O719" s="1"/>
      <c r="P719" s="1"/>
      <c r="Q719" s="1"/>
    </row>
    <row r="720" ht="12.75" customHeight="1">
      <c r="G720" s="1"/>
      <c r="H720" s="1"/>
      <c r="I720" s="1"/>
      <c r="J720" s="1"/>
      <c r="K720" s="1"/>
      <c r="L720" s="1"/>
      <c r="M720" s="1"/>
      <c r="N720" s="1"/>
      <c r="O720" s="1"/>
      <c r="P720" s="1"/>
      <c r="Q720" s="1"/>
    </row>
    <row r="721" ht="12.75" customHeight="1">
      <c r="G721" s="1"/>
      <c r="H721" s="1"/>
      <c r="I721" s="1"/>
      <c r="J721" s="1"/>
      <c r="K721" s="1"/>
      <c r="L721" s="1"/>
      <c r="M721" s="1"/>
      <c r="N721" s="1"/>
      <c r="O721" s="1"/>
      <c r="P721" s="1"/>
      <c r="Q721" s="1"/>
    </row>
    <row r="722" ht="12.75" customHeight="1">
      <c r="G722" s="1"/>
      <c r="H722" s="1"/>
      <c r="I722" s="1"/>
      <c r="J722" s="1"/>
      <c r="K722" s="1"/>
      <c r="L722" s="1"/>
      <c r="M722" s="1"/>
      <c r="N722" s="1"/>
      <c r="O722" s="1"/>
      <c r="P722" s="1"/>
      <c r="Q722" s="1"/>
    </row>
    <row r="723" ht="12.75" customHeight="1">
      <c r="G723" s="1"/>
      <c r="H723" s="1"/>
      <c r="I723" s="1"/>
      <c r="J723" s="1"/>
      <c r="K723" s="1"/>
      <c r="L723" s="1"/>
      <c r="M723" s="1"/>
      <c r="N723" s="1"/>
      <c r="O723" s="1"/>
      <c r="P723" s="1"/>
      <c r="Q723" s="1"/>
    </row>
    <row r="724" ht="12.75" customHeight="1">
      <c r="G724" s="1"/>
      <c r="H724" s="1"/>
      <c r="I724" s="1"/>
      <c r="J724" s="1"/>
      <c r="K724" s="1"/>
      <c r="L724" s="1"/>
      <c r="M724" s="1"/>
      <c r="N724" s="1"/>
      <c r="O724" s="1"/>
      <c r="P724" s="1"/>
      <c r="Q724" s="1"/>
    </row>
    <row r="725" ht="12.75" customHeight="1">
      <c r="G725" s="1"/>
      <c r="H725" s="1"/>
      <c r="I725" s="1"/>
      <c r="J725" s="1"/>
      <c r="K725" s="1"/>
      <c r="L725" s="1"/>
      <c r="M725" s="1"/>
      <c r="N725" s="1"/>
      <c r="O725" s="1"/>
      <c r="P725" s="1"/>
      <c r="Q725" s="1"/>
    </row>
    <row r="726" ht="12.75" customHeight="1">
      <c r="G726" s="1"/>
      <c r="H726" s="1"/>
      <c r="I726" s="1"/>
      <c r="J726" s="1"/>
      <c r="K726" s="1"/>
      <c r="L726" s="1"/>
      <c r="M726" s="1"/>
      <c r="N726" s="1"/>
      <c r="O726" s="1"/>
      <c r="P726" s="1"/>
      <c r="Q726" s="1"/>
    </row>
    <row r="727" ht="12.75" customHeight="1">
      <c r="G727" s="1"/>
      <c r="H727" s="1"/>
      <c r="I727" s="1"/>
      <c r="J727" s="1"/>
      <c r="K727" s="1"/>
      <c r="L727" s="1"/>
      <c r="M727" s="1"/>
      <c r="N727" s="1"/>
      <c r="O727" s="1"/>
      <c r="P727" s="1"/>
      <c r="Q727" s="1"/>
    </row>
    <row r="728" ht="12.75" customHeight="1">
      <c r="G728" s="1"/>
      <c r="H728" s="1"/>
      <c r="I728" s="1"/>
      <c r="J728" s="1"/>
      <c r="K728" s="1"/>
      <c r="L728" s="1"/>
      <c r="M728" s="1"/>
      <c r="N728" s="1"/>
      <c r="O728" s="1"/>
      <c r="P728" s="1"/>
      <c r="Q728" s="1"/>
    </row>
    <row r="729" ht="12.75" customHeight="1">
      <c r="G729" s="1"/>
      <c r="H729" s="1"/>
      <c r="I729" s="1"/>
      <c r="J729" s="1"/>
      <c r="K729" s="1"/>
      <c r="L729" s="1"/>
      <c r="M729" s="1"/>
      <c r="N729" s="1"/>
      <c r="O729" s="1"/>
      <c r="P729" s="1"/>
      <c r="Q729" s="1"/>
    </row>
    <row r="730" ht="12.75" customHeight="1">
      <c r="G730" s="1"/>
      <c r="H730" s="1"/>
      <c r="I730" s="1"/>
      <c r="J730" s="1"/>
      <c r="K730" s="1"/>
      <c r="L730" s="1"/>
      <c r="M730" s="1"/>
      <c r="N730" s="1"/>
      <c r="O730" s="1"/>
      <c r="P730" s="1"/>
      <c r="Q730" s="1"/>
    </row>
    <row r="731" ht="12.75" customHeight="1">
      <c r="G731" s="1"/>
      <c r="H731" s="1"/>
      <c r="I731" s="1"/>
      <c r="J731" s="1"/>
      <c r="K731" s="1"/>
      <c r="L731" s="1"/>
      <c r="M731" s="1"/>
      <c r="N731" s="1"/>
      <c r="O731" s="1"/>
      <c r="P731" s="1"/>
      <c r="Q731" s="1"/>
    </row>
    <row r="732" ht="12.75" customHeight="1">
      <c r="G732" s="1"/>
      <c r="H732" s="1"/>
      <c r="I732" s="1"/>
      <c r="J732" s="1"/>
      <c r="K732" s="1"/>
      <c r="L732" s="1"/>
      <c r="M732" s="1"/>
      <c r="N732" s="1"/>
      <c r="O732" s="1"/>
      <c r="P732" s="1"/>
      <c r="Q732" s="1"/>
    </row>
    <row r="733" ht="12.75" customHeight="1">
      <c r="G733" s="1"/>
      <c r="H733" s="1"/>
      <c r="I733" s="1"/>
      <c r="J733" s="1"/>
      <c r="K733" s="1"/>
      <c r="L733" s="1"/>
      <c r="M733" s="1"/>
      <c r="N733" s="1"/>
      <c r="O733" s="1"/>
      <c r="P733" s="1"/>
      <c r="Q733" s="1"/>
    </row>
    <row r="734" ht="12.75" customHeight="1">
      <c r="G734" s="1"/>
      <c r="H734" s="1"/>
      <c r="I734" s="1"/>
      <c r="J734" s="1"/>
      <c r="K734" s="1"/>
      <c r="L734" s="1"/>
      <c r="M734" s="1"/>
      <c r="N734" s="1"/>
      <c r="O734" s="1"/>
      <c r="P734" s="1"/>
      <c r="Q734" s="1"/>
    </row>
    <row r="735" ht="12.75" customHeight="1">
      <c r="G735" s="1"/>
      <c r="H735" s="1"/>
      <c r="I735" s="1"/>
      <c r="J735" s="1"/>
      <c r="K735" s="1"/>
      <c r="L735" s="1"/>
      <c r="M735" s="1"/>
      <c r="N735" s="1"/>
      <c r="O735" s="1"/>
      <c r="P735" s="1"/>
      <c r="Q735" s="1"/>
    </row>
    <row r="736" ht="12.75" customHeight="1">
      <c r="G736" s="1"/>
      <c r="H736" s="1"/>
      <c r="I736" s="1"/>
      <c r="J736" s="1"/>
      <c r="K736" s="1"/>
      <c r="L736" s="1"/>
      <c r="M736" s="1"/>
      <c r="N736" s="1"/>
      <c r="O736" s="1"/>
      <c r="P736" s="1"/>
      <c r="Q736" s="1"/>
    </row>
    <row r="737" ht="12.75" customHeight="1">
      <c r="G737" s="1"/>
      <c r="H737" s="1"/>
      <c r="I737" s="1"/>
      <c r="J737" s="1"/>
      <c r="K737" s="1"/>
      <c r="L737" s="1"/>
      <c r="M737" s="1"/>
      <c r="N737" s="1"/>
      <c r="O737" s="1"/>
      <c r="P737" s="1"/>
      <c r="Q737" s="1"/>
    </row>
    <row r="738" ht="12.75" customHeight="1">
      <c r="G738" s="1"/>
      <c r="H738" s="1"/>
      <c r="I738" s="1"/>
      <c r="J738" s="1"/>
      <c r="K738" s="1"/>
      <c r="L738" s="1"/>
      <c r="M738" s="1"/>
      <c r="N738" s="1"/>
      <c r="O738" s="1"/>
      <c r="P738" s="1"/>
      <c r="Q738" s="1"/>
    </row>
    <row r="739" ht="12.75" customHeight="1">
      <c r="G739" s="1"/>
      <c r="H739" s="1"/>
      <c r="I739" s="1"/>
      <c r="J739" s="1"/>
      <c r="K739" s="1"/>
      <c r="L739" s="1"/>
      <c r="M739" s="1"/>
      <c r="N739" s="1"/>
      <c r="O739" s="1"/>
      <c r="P739" s="1"/>
      <c r="Q739" s="1"/>
    </row>
    <row r="740" ht="12.75" customHeight="1">
      <c r="G740" s="1"/>
      <c r="H740" s="1"/>
      <c r="I740" s="1"/>
      <c r="J740" s="1"/>
      <c r="K740" s="1"/>
      <c r="L740" s="1"/>
      <c r="M740" s="1"/>
      <c r="N740" s="1"/>
      <c r="O740" s="1"/>
      <c r="P740" s="1"/>
      <c r="Q740" s="1"/>
    </row>
    <row r="741" ht="12.75" customHeight="1">
      <c r="G741" s="1"/>
      <c r="H741" s="1"/>
      <c r="I741" s="1"/>
      <c r="J741" s="1"/>
      <c r="K741" s="1"/>
      <c r="L741" s="1"/>
      <c r="M741" s="1"/>
      <c r="N741" s="1"/>
      <c r="O741" s="1"/>
      <c r="P741" s="1"/>
      <c r="Q741" s="1"/>
    </row>
    <row r="742" ht="12.75" customHeight="1">
      <c r="G742" s="1"/>
      <c r="H742" s="1"/>
      <c r="I742" s="1"/>
      <c r="J742" s="1"/>
      <c r="K742" s="1"/>
      <c r="L742" s="1"/>
      <c r="M742" s="1"/>
      <c r="N742" s="1"/>
      <c r="O742" s="1"/>
      <c r="P742" s="1"/>
      <c r="Q742" s="1"/>
    </row>
    <row r="743" ht="12.75" customHeight="1">
      <c r="G743" s="1"/>
      <c r="H743" s="1"/>
      <c r="I743" s="1"/>
      <c r="J743" s="1"/>
      <c r="K743" s="1"/>
      <c r="L743" s="1"/>
      <c r="M743" s="1"/>
      <c r="N743" s="1"/>
      <c r="O743" s="1"/>
      <c r="P743" s="1"/>
      <c r="Q743" s="1"/>
    </row>
    <row r="744" ht="12.75" customHeight="1">
      <c r="G744" s="1"/>
      <c r="H744" s="1"/>
      <c r="I744" s="1"/>
      <c r="J744" s="1"/>
      <c r="K744" s="1"/>
      <c r="L744" s="1"/>
      <c r="M744" s="1"/>
      <c r="N744" s="1"/>
      <c r="O744" s="1"/>
      <c r="P744" s="1"/>
      <c r="Q744" s="1"/>
    </row>
    <row r="745" ht="12.75" customHeight="1">
      <c r="G745" s="1"/>
      <c r="H745" s="1"/>
      <c r="I745" s="1"/>
      <c r="J745" s="1"/>
      <c r="K745" s="1"/>
      <c r="L745" s="1"/>
      <c r="M745" s="1"/>
      <c r="N745" s="1"/>
      <c r="O745" s="1"/>
      <c r="P745" s="1"/>
      <c r="Q745" s="1"/>
    </row>
    <row r="746" ht="12.75" customHeight="1">
      <c r="G746" s="1"/>
      <c r="H746" s="1"/>
      <c r="I746" s="1"/>
      <c r="J746" s="1"/>
      <c r="K746" s="1"/>
      <c r="L746" s="1"/>
      <c r="M746" s="1"/>
      <c r="N746" s="1"/>
      <c r="O746" s="1"/>
      <c r="P746" s="1"/>
      <c r="Q746" s="1"/>
    </row>
    <row r="747" ht="12.75" customHeight="1">
      <c r="G747" s="1"/>
      <c r="H747" s="1"/>
      <c r="I747" s="1"/>
      <c r="J747" s="1"/>
      <c r="K747" s="1"/>
      <c r="L747" s="1"/>
      <c r="M747" s="1"/>
      <c r="N747" s="1"/>
      <c r="O747" s="1"/>
      <c r="P747" s="1"/>
      <c r="Q747" s="1"/>
    </row>
    <row r="748" ht="12.75" customHeight="1">
      <c r="G748" s="1"/>
      <c r="H748" s="1"/>
      <c r="I748" s="1"/>
      <c r="J748" s="1"/>
      <c r="K748" s="1"/>
      <c r="L748" s="1"/>
      <c r="M748" s="1"/>
      <c r="N748" s="1"/>
      <c r="O748" s="1"/>
      <c r="P748" s="1"/>
      <c r="Q748" s="1"/>
    </row>
    <row r="749" ht="12.75" customHeight="1">
      <c r="G749" s="1"/>
      <c r="H749" s="1"/>
      <c r="I749" s="1"/>
      <c r="J749" s="1"/>
      <c r="K749" s="1"/>
      <c r="L749" s="1"/>
      <c r="M749" s="1"/>
      <c r="N749" s="1"/>
      <c r="O749" s="1"/>
      <c r="P749" s="1"/>
      <c r="Q749" s="1"/>
    </row>
    <row r="750" ht="12.75" customHeight="1">
      <c r="G750" s="1"/>
      <c r="H750" s="1"/>
      <c r="I750" s="1"/>
      <c r="J750" s="1"/>
      <c r="K750" s="1"/>
      <c r="L750" s="1"/>
      <c r="M750" s="1"/>
      <c r="N750" s="1"/>
      <c r="O750" s="1"/>
      <c r="P750" s="1"/>
      <c r="Q750" s="1"/>
    </row>
    <row r="751" ht="12.75" customHeight="1">
      <c r="G751" s="1"/>
      <c r="H751" s="1"/>
      <c r="I751" s="1"/>
      <c r="J751" s="1"/>
      <c r="K751" s="1"/>
      <c r="L751" s="1"/>
      <c r="M751" s="1"/>
      <c r="N751" s="1"/>
      <c r="O751" s="1"/>
      <c r="P751" s="1"/>
      <c r="Q751" s="1"/>
    </row>
    <row r="752" ht="12.75" customHeight="1">
      <c r="G752" s="1"/>
      <c r="H752" s="1"/>
      <c r="I752" s="1"/>
      <c r="J752" s="1"/>
      <c r="K752" s="1"/>
      <c r="L752" s="1"/>
      <c r="M752" s="1"/>
      <c r="N752" s="1"/>
      <c r="O752" s="1"/>
      <c r="P752" s="1"/>
      <c r="Q752" s="1"/>
    </row>
    <row r="753" ht="12.75" customHeight="1">
      <c r="G753" s="1"/>
      <c r="H753" s="1"/>
      <c r="I753" s="1"/>
      <c r="J753" s="1"/>
      <c r="K753" s="1"/>
      <c r="L753" s="1"/>
      <c r="M753" s="1"/>
      <c r="N753" s="1"/>
      <c r="O753" s="1"/>
      <c r="P753" s="1"/>
      <c r="Q753" s="1"/>
    </row>
    <row r="754" ht="12.75" customHeight="1">
      <c r="G754" s="1"/>
      <c r="H754" s="1"/>
      <c r="I754" s="1"/>
      <c r="J754" s="1"/>
      <c r="K754" s="1"/>
      <c r="L754" s="1"/>
      <c r="M754" s="1"/>
      <c r="N754" s="1"/>
      <c r="O754" s="1"/>
      <c r="P754" s="1"/>
      <c r="Q754" s="1"/>
    </row>
    <row r="755" ht="12.75" customHeight="1">
      <c r="G755" s="1"/>
      <c r="H755" s="1"/>
      <c r="I755" s="1"/>
      <c r="J755" s="1"/>
      <c r="K755" s="1"/>
      <c r="L755" s="1"/>
      <c r="M755" s="1"/>
      <c r="N755" s="1"/>
      <c r="O755" s="1"/>
      <c r="P755" s="1"/>
      <c r="Q755" s="1"/>
    </row>
    <row r="756" ht="12.75" customHeight="1">
      <c r="G756" s="1"/>
      <c r="H756" s="1"/>
      <c r="I756" s="1"/>
      <c r="J756" s="1"/>
      <c r="K756" s="1"/>
      <c r="L756" s="1"/>
      <c r="M756" s="1"/>
      <c r="N756" s="1"/>
      <c r="O756" s="1"/>
      <c r="P756" s="1"/>
      <c r="Q756" s="1"/>
    </row>
    <row r="757" ht="12.75" customHeight="1">
      <c r="G757" s="1"/>
      <c r="H757" s="1"/>
      <c r="I757" s="1"/>
      <c r="J757" s="1"/>
      <c r="K757" s="1"/>
      <c r="L757" s="1"/>
      <c r="M757" s="1"/>
      <c r="N757" s="1"/>
      <c r="O757" s="1"/>
      <c r="P757" s="1"/>
      <c r="Q757" s="1"/>
    </row>
    <row r="758" ht="12.75" customHeight="1">
      <c r="G758" s="1"/>
      <c r="H758" s="1"/>
      <c r="I758" s="1"/>
      <c r="J758" s="1"/>
      <c r="K758" s="1"/>
      <c r="L758" s="1"/>
      <c r="M758" s="1"/>
      <c r="N758" s="1"/>
      <c r="O758" s="1"/>
      <c r="P758" s="1"/>
      <c r="Q758" s="1"/>
    </row>
    <row r="759" ht="12.75" customHeight="1">
      <c r="G759" s="1"/>
      <c r="H759" s="1"/>
      <c r="I759" s="1"/>
      <c r="J759" s="1"/>
      <c r="K759" s="1"/>
      <c r="L759" s="1"/>
      <c r="M759" s="1"/>
      <c r="N759" s="1"/>
      <c r="O759" s="1"/>
      <c r="P759" s="1"/>
      <c r="Q759" s="1"/>
    </row>
    <row r="760" ht="12.75" customHeight="1">
      <c r="G760" s="1"/>
      <c r="H760" s="1"/>
      <c r="I760" s="1"/>
      <c r="J760" s="1"/>
      <c r="K760" s="1"/>
      <c r="L760" s="1"/>
      <c r="M760" s="1"/>
      <c r="N760" s="1"/>
      <c r="O760" s="1"/>
      <c r="P760" s="1"/>
      <c r="Q760" s="1"/>
    </row>
    <row r="761" ht="12.75" customHeight="1">
      <c r="G761" s="1"/>
      <c r="H761" s="1"/>
      <c r="I761" s="1"/>
      <c r="J761" s="1"/>
      <c r="K761" s="1"/>
      <c r="L761" s="1"/>
      <c r="M761" s="1"/>
      <c r="N761" s="1"/>
      <c r="O761" s="1"/>
      <c r="P761" s="1"/>
      <c r="Q761" s="1"/>
    </row>
    <row r="762" ht="12.75" customHeight="1">
      <c r="G762" s="1"/>
      <c r="H762" s="1"/>
      <c r="I762" s="1"/>
      <c r="J762" s="1"/>
      <c r="K762" s="1"/>
      <c r="L762" s="1"/>
      <c r="M762" s="1"/>
      <c r="N762" s="1"/>
      <c r="O762" s="1"/>
      <c r="P762" s="1"/>
      <c r="Q762" s="1"/>
    </row>
    <row r="763" ht="12.75" customHeight="1">
      <c r="G763" s="1"/>
      <c r="H763" s="1"/>
      <c r="I763" s="1"/>
      <c r="J763" s="1"/>
      <c r="K763" s="1"/>
      <c r="L763" s="1"/>
      <c r="M763" s="1"/>
      <c r="N763" s="1"/>
      <c r="O763" s="1"/>
      <c r="P763" s="1"/>
      <c r="Q763" s="1"/>
    </row>
    <row r="764" ht="12.75" customHeight="1">
      <c r="G764" s="1"/>
      <c r="H764" s="1"/>
      <c r="I764" s="1"/>
      <c r="J764" s="1"/>
      <c r="K764" s="1"/>
      <c r="L764" s="1"/>
      <c r="M764" s="1"/>
      <c r="N764" s="1"/>
      <c r="O764" s="1"/>
      <c r="P764" s="1"/>
      <c r="Q764" s="1"/>
    </row>
    <row r="765" ht="12.75" customHeight="1">
      <c r="G765" s="1"/>
      <c r="H765" s="1"/>
      <c r="I765" s="1"/>
      <c r="J765" s="1"/>
      <c r="K765" s="1"/>
      <c r="L765" s="1"/>
      <c r="M765" s="1"/>
      <c r="N765" s="1"/>
      <c r="O765" s="1"/>
      <c r="P765" s="1"/>
      <c r="Q765" s="1"/>
    </row>
    <row r="766" ht="12.75" customHeight="1">
      <c r="G766" s="1"/>
      <c r="H766" s="1"/>
      <c r="I766" s="1"/>
      <c r="J766" s="1"/>
      <c r="K766" s="1"/>
      <c r="L766" s="1"/>
      <c r="M766" s="1"/>
      <c r="N766" s="1"/>
      <c r="O766" s="1"/>
      <c r="P766" s="1"/>
      <c r="Q766" s="1"/>
    </row>
    <row r="767" ht="12.75" customHeight="1">
      <c r="G767" s="1"/>
      <c r="H767" s="1"/>
      <c r="I767" s="1"/>
      <c r="J767" s="1"/>
      <c r="K767" s="1"/>
      <c r="L767" s="1"/>
      <c r="M767" s="1"/>
      <c r="N767" s="1"/>
      <c r="O767" s="1"/>
      <c r="P767" s="1"/>
      <c r="Q767" s="1"/>
    </row>
    <row r="768" ht="12.75" customHeight="1">
      <c r="G768" s="1"/>
      <c r="H768" s="1"/>
      <c r="I768" s="1"/>
      <c r="J768" s="1"/>
      <c r="K768" s="1"/>
      <c r="L768" s="1"/>
      <c r="M768" s="1"/>
      <c r="N768" s="1"/>
      <c r="O768" s="1"/>
      <c r="P768" s="1"/>
      <c r="Q768" s="1"/>
    </row>
    <row r="769" ht="12.75" customHeight="1">
      <c r="G769" s="1"/>
      <c r="H769" s="1"/>
      <c r="I769" s="1"/>
      <c r="J769" s="1"/>
      <c r="K769" s="1"/>
      <c r="L769" s="1"/>
      <c r="M769" s="1"/>
      <c r="N769" s="1"/>
      <c r="O769" s="1"/>
      <c r="P769" s="1"/>
      <c r="Q769" s="1"/>
    </row>
    <row r="770" ht="12.75" customHeight="1">
      <c r="G770" s="1"/>
      <c r="H770" s="1"/>
      <c r="I770" s="1"/>
      <c r="J770" s="1"/>
      <c r="K770" s="1"/>
      <c r="L770" s="1"/>
      <c r="M770" s="1"/>
      <c r="N770" s="1"/>
      <c r="O770" s="1"/>
      <c r="P770" s="1"/>
      <c r="Q770" s="1"/>
    </row>
    <row r="771" ht="12.75" customHeight="1">
      <c r="G771" s="1"/>
      <c r="H771" s="1"/>
      <c r="I771" s="1"/>
      <c r="J771" s="1"/>
      <c r="K771" s="1"/>
      <c r="L771" s="1"/>
      <c r="M771" s="1"/>
      <c r="N771" s="1"/>
      <c r="O771" s="1"/>
      <c r="P771" s="1"/>
      <c r="Q771" s="1"/>
    </row>
    <row r="772" ht="12.75" customHeight="1">
      <c r="G772" s="1"/>
      <c r="H772" s="1"/>
      <c r="I772" s="1"/>
      <c r="J772" s="1"/>
      <c r="K772" s="1"/>
      <c r="L772" s="1"/>
      <c r="M772" s="1"/>
      <c r="N772" s="1"/>
      <c r="O772" s="1"/>
      <c r="P772" s="1"/>
      <c r="Q772" s="1"/>
    </row>
    <row r="773" ht="12.75" customHeight="1">
      <c r="G773" s="1"/>
      <c r="H773" s="1"/>
      <c r="I773" s="1"/>
      <c r="J773" s="1"/>
      <c r="K773" s="1"/>
      <c r="L773" s="1"/>
      <c r="M773" s="1"/>
      <c r="N773" s="1"/>
      <c r="O773" s="1"/>
      <c r="P773" s="1"/>
      <c r="Q773" s="1"/>
    </row>
    <row r="774" ht="12.75" customHeight="1">
      <c r="G774" s="1"/>
      <c r="H774" s="1"/>
      <c r="I774" s="1"/>
      <c r="J774" s="1"/>
      <c r="K774" s="1"/>
      <c r="L774" s="1"/>
      <c r="M774" s="1"/>
      <c r="N774" s="1"/>
      <c r="O774" s="1"/>
      <c r="P774" s="1"/>
      <c r="Q774" s="1"/>
    </row>
    <row r="775" ht="12.75" customHeight="1">
      <c r="G775" s="1"/>
      <c r="H775" s="1"/>
      <c r="I775" s="1"/>
      <c r="J775" s="1"/>
      <c r="K775" s="1"/>
      <c r="L775" s="1"/>
      <c r="M775" s="1"/>
      <c r="N775" s="1"/>
      <c r="O775" s="1"/>
      <c r="P775" s="1"/>
      <c r="Q775" s="1"/>
    </row>
    <row r="776" ht="12.75" customHeight="1">
      <c r="G776" s="1"/>
      <c r="H776" s="1"/>
      <c r="I776" s="1"/>
      <c r="J776" s="1"/>
      <c r="K776" s="1"/>
      <c r="L776" s="1"/>
      <c r="M776" s="1"/>
      <c r="N776" s="1"/>
      <c r="O776" s="1"/>
      <c r="P776" s="1"/>
      <c r="Q776" s="1"/>
    </row>
    <row r="777" ht="12.75" customHeight="1">
      <c r="G777" s="1"/>
      <c r="H777" s="1"/>
      <c r="I777" s="1"/>
      <c r="J777" s="1"/>
      <c r="K777" s="1"/>
      <c r="L777" s="1"/>
      <c r="M777" s="1"/>
      <c r="N777" s="1"/>
      <c r="O777" s="1"/>
      <c r="P777" s="1"/>
      <c r="Q777" s="1"/>
    </row>
    <row r="778" ht="12.75" customHeight="1">
      <c r="G778" s="1"/>
      <c r="H778" s="1"/>
      <c r="I778" s="1"/>
      <c r="J778" s="1"/>
      <c r="K778" s="1"/>
      <c r="L778" s="1"/>
      <c r="M778" s="1"/>
      <c r="N778" s="1"/>
      <c r="O778" s="1"/>
      <c r="P778" s="1"/>
      <c r="Q778" s="1"/>
    </row>
    <row r="779" ht="12.75" customHeight="1">
      <c r="G779" s="1"/>
      <c r="H779" s="1"/>
      <c r="I779" s="1"/>
      <c r="J779" s="1"/>
      <c r="K779" s="1"/>
      <c r="L779" s="1"/>
      <c r="M779" s="1"/>
      <c r="N779" s="1"/>
      <c r="O779" s="1"/>
      <c r="P779" s="1"/>
      <c r="Q779" s="1"/>
    </row>
    <row r="780" ht="12.75" customHeight="1">
      <c r="G780" s="1"/>
      <c r="H780" s="1"/>
      <c r="I780" s="1"/>
      <c r="J780" s="1"/>
      <c r="K780" s="1"/>
      <c r="L780" s="1"/>
      <c r="M780" s="1"/>
      <c r="N780" s="1"/>
      <c r="O780" s="1"/>
      <c r="P780" s="1"/>
      <c r="Q780" s="1"/>
    </row>
    <row r="781" ht="12.75" customHeight="1">
      <c r="G781" s="1"/>
      <c r="H781" s="1"/>
      <c r="I781" s="1"/>
      <c r="J781" s="1"/>
      <c r="K781" s="1"/>
      <c r="L781" s="1"/>
      <c r="M781" s="1"/>
      <c r="N781" s="1"/>
      <c r="O781" s="1"/>
      <c r="P781" s="1"/>
      <c r="Q781" s="1"/>
    </row>
    <row r="782" ht="12.75" customHeight="1">
      <c r="G782" s="1"/>
      <c r="H782" s="1"/>
      <c r="I782" s="1"/>
      <c r="J782" s="1"/>
      <c r="K782" s="1"/>
      <c r="L782" s="1"/>
      <c r="M782" s="1"/>
      <c r="N782" s="1"/>
      <c r="O782" s="1"/>
      <c r="P782" s="1"/>
      <c r="Q782" s="1"/>
    </row>
    <row r="783" ht="12.75" customHeight="1">
      <c r="G783" s="1"/>
      <c r="H783" s="1"/>
      <c r="I783" s="1"/>
      <c r="J783" s="1"/>
      <c r="K783" s="1"/>
      <c r="L783" s="1"/>
      <c r="M783" s="1"/>
      <c r="N783" s="1"/>
      <c r="O783" s="1"/>
      <c r="P783" s="1"/>
      <c r="Q783" s="1"/>
    </row>
    <row r="784" ht="12.75" customHeight="1">
      <c r="G784" s="1"/>
      <c r="H784" s="1"/>
      <c r="I784" s="1"/>
      <c r="J784" s="1"/>
      <c r="K784" s="1"/>
      <c r="L784" s="1"/>
      <c r="M784" s="1"/>
      <c r="N784" s="1"/>
      <c r="O784" s="1"/>
      <c r="P784" s="1"/>
      <c r="Q784" s="1"/>
    </row>
    <row r="785" ht="12.75" customHeight="1">
      <c r="G785" s="1"/>
      <c r="H785" s="1"/>
      <c r="I785" s="1"/>
      <c r="J785" s="1"/>
      <c r="K785" s="1"/>
      <c r="L785" s="1"/>
      <c r="M785" s="1"/>
      <c r="N785" s="1"/>
      <c r="O785" s="1"/>
      <c r="P785" s="1"/>
      <c r="Q785" s="1"/>
    </row>
    <row r="786" ht="12.75" customHeight="1">
      <c r="G786" s="1"/>
      <c r="H786" s="1"/>
      <c r="I786" s="1"/>
      <c r="J786" s="1"/>
      <c r="K786" s="1"/>
      <c r="L786" s="1"/>
      <c r="M786" s="1"/>
      <c r="N786" s="1"/>
      <c r="O786" s="1"/>
      <c r="P786" s="1"/>
      <c r="Q786" s="1"/>
    </row>
    <row r="787" ht="12.75" customHeight="1">
      <c r="G787" s="1"/>
      <c r="H787" s="1"/>
      <c r="I787" s="1"/>
      <c r="J787" s="1"/>
      <c r="K787" s="1"/>
      <c r="L787" s="1"/>
      <c r="M787" s="1"/>
      <c r="N787" s="1"/>
      <c r="O787" s="1"/>
      <c r="P787" s="1"/>
      <c r="Q787" s="1"/>
    </row>
    <row r="788" ht="12.75" customHeight="1">
      <c r="G788" s="1"/>
      <c r="H788" s="1"/>
      <c r="I788" s="1"/>
      <c r="J788" s="1"/>
      <c r="K788" s="1"/>
      <c r="L788" s="1"/>
      <c r="M788" s="1"/>
      <c r="N788" s="1"/>
      <c r="O788" s="1"/>
      <c r="P788" s="1"/>
      <c r="Q788" s="1"/>
    </row>
    <row r="789" ht="12.75" customHeight="1">
      <c r="G789" s="1"/>
      <c r="H789" s="1"/>
      <c r="I789" s="1"/>
      <c r="J789" s="1"/>
      <c r="K789" s="1"/>
      <c r="L789" s="1"/>
      <c r="M789" s="1"/>
      <c r="N789" s="1"/>
      <c r="O789" s="1"/>
      <c r="P789" s="1"/>
      <c r="Q789" s="1"/>
    </row>
    <row r="790" ht="12.75" customHeight="1">
      <c r="G790" s="1"/>
      <c r="H790" s="1"/>
      <c r="I790" s="1"/>
      <c r="J790" s="1"/>
      <c r="K790" s="1"/>
      <c r="L790" s="1"/>
      <c r="M790" s="1"/>
      <c r="N790" s="1"/>
      <c r="O790" s="1"/>
      <c r="P790" s="1"/>
      <c r="Q790" s="1"/>
    </row>
    <row r="791" ht="12.75" customHeight="1">
      <c r="G791" s="1"/>
      <c r="H791" s="1"/>
      <c r="I791" s="1"/>
      <c r="J791" s="1"/>
      <c r="K791" s="1"/>
      <c r="L791" s="1"/>
      <c r="M791" s="1"/>
      <c r="N791" s="1"/>
      <c r="O791" s="1"/>
      <c r="P791" s="1"/>
      <c r="Q791" s="1"/>
    </row>
    <row r="792" ht="12.75" customHeight="1">
      <c r="G792" s="1"/>
      <c r="H792" s="1"/>
      <c r="I792" s="1"/>
      <c r="J792" s="1"/>
      <c r="K792" s="1"/>
      <c r="L792" s="1"/>
      <c r="M792" s="1"/>
      <c r="N792" s="1"/>
      <c r="O792" s="1"/>
      <c r="P792" s="1"/>
      <c r="Q792" s="1"/>
    </row>
    <row r="793" ht="12.75" customHeight="1">
      <c r="G793" s="1"/>
      <c r="H793" s="1"/>
      <c r="I793" s="1"/>
      <c r="J793" s="1"/>
      <c r="K793" s="1"/>
      <c r="L793" s="1"/>
      <c r="M793" s="1"/>
      <c r="N793" s="1"/>
      <c r="O793" s="1"/>
      <c r="P793" s="1"/>
      <c r="Q793" s="1"/>
    </row>
    <row r="794" ht="12.75" customHeight="1">
      <c r="G794" s="1"/>
      <c r="H794" s="1"/>
      <c r="I794" s="1"/>
      <c r="J794" s="1"/>
      <c r="K794" s="1"/>
      <c r="L794" s="1"/>
      <c r="M794" s="1"/>
      <c r="N794" s="1"/>
      <c r="O794" s="1"/>
      <c r="P794" s="1"/>
      <c r="Q794" s="1"/>
    </row>
    <row r="795" ht="12.75" customHeight="1">
      <c r="G795" s="1"/>
      <c r="H795" s="1"/>
      <c r="I795" s="1"/>
      <c r="J795" s="1"/>
      <c r="K795" s="1"/>
      <c r="L795" s="1"/>
      <c r="M795" s="1"/>
      <c r="N795" s="1"/>
      <c r="O795" s="1"/>
      <c r="P795" s="1"/>
      <c r="Q795" s="1"/>
    </row>
    <row r="796" ht="12.75" customHeight="1">
      <c r="G796" s="1"/>
      <c r="H796" s="1"/>
      <c r="I796" s="1"/>
      <c r="J796" s="1"/>
      <c r="K796" s="1"/>
      <c r="L796" s="1"/>
      <c r="M796" s="1"/>
      <c r="N796" s="1"/>
      <c r="O796" s="1"/>
      <c r="P796" s="1"/>
      <c r="Q796" s="1"/>
    </row>
    <row r="797" ht="12.75" customHeight="1">
      <c r="G797" s="1"/>
      <c r="H797" s="1"/>
      <c r="I797" s="1"/>
      <c r="J797" s="1"/>
      <c r="K797" s="1"/>
      <c r="L797" s="1"/>
      <c r="M797" s="1"/>
      <c r="N797" s="1"/>
      <c r="O797" s="1"/>
      <c r="P797" s="1"/>
      <c r="Q797" s="1"/>
    </row>
    <row r="798" ht="12.75" customHeight="1">
      <c r="G798" s="1"/>
      <c r="H798" s="1"/>
      <c r="I798" s="1"/>
      <c r="J798" s="1"/>
      <c r="K798" s="1"/>
      <c r="L798" s="1"/>
      <c r="M798" s="1"/>
      <c r="N798" s="1"/>
      <c r="O798" s="1"/>
      <c r="P798" s="1"/>
      <c r="Q798" s="1"/>
    </row>
    <row r="799" ht="12.75" customHeight="1">
      <c r="G799" s="1"/>
      <c r="H799" s="1"/>
      <c r="I799" s="1"/>
      <c r="J799" s="1"/>
      <c r="K799" s="1"/>
      <c r="L799" s="1"/>
      <c r="M799" s="1"/>
      <c r="N799" s="1"/>
      <c r="O799" s="1"/>
      <c r="P799" s="1"/>
      <c r="Q799" s="1"/>
    </row>
    <row r="800" ht="12.75" customHeight="1">
      <c r="G800" s="1"/>
      <c r="H800" s="1"/>
      <c r="I800" s="1"/>
      <c r="J800" s="1"/>
      <c r="K800" s="1"/>
      <c r="L800" s="1"/>
      <c r="M800" s="1"/>
      <c r="N800" s="1"/>
      <c r="O800" s="1"/>
      <c r="P800" s="1"/>
      <c r="Q800" s="1"/>
    </row>
    <row r="801" ht="12.75" customHeight="1">
      <c r="G801" s="1"/>
      <c r="H801" s="1"/>
      <c r="I801" s="1"/>
      <c r="J801" s="1"/>
      <c r="K801" s="1"/>
      <c r="L801" s="1"/>
      <c r="M801" s="1"/>
      <c r="N801" s="1"/>
      <c r="O801" s="1"/>
      <c r="P801" s="1"/>
      <c r="Q801" s="1"/>
    </row>
    <row r="802" ht="12.75" customHeight="1">
      <c r="G802" s="1"/>
      <c r="H802" s="1"/>
      <c r="I802" s="1"/>
      <c r="J802" s="1"/>
      <c r="K802" s="1"/>
      <c r="L802" s="1"/>
      <c r="M802" s="1"/>
      <c r="N802" s="1"/>
      <c r="O802" s="1"/>
      <c r="P802" s="1"/>
      <c r="Q802" s="1"/>
    </row>
    <row r="803" ht="12.75" customHeight="1">
      <c r="G803" s="1"/>
      <c r="H803" s="1"/>
      <c r="I803" s="1"/>
      <c r="J803" s="1"/>
      <c r="K803" s="1"/>
      <c r="L803" s="1"/>
      <c r="M803" s="1"/>
      <c r="N803" s="1"/>
      <c r="O803" s="1"/>
      <c r="P803" s="1"/>
      <c r="Q803" s="1"/>
    </row>
    <row r="804" ht="12.75" customHeight="1">
      <c r="G804" s="1"/>
      <c r="H804" s="1"/>
      <c r="I804" s="1"/>
      <c r="J804" s="1"/>
      <c r="K804" s="1"/>
      <c r="L804" s="1"/>
      <c r="M804" s="1"/>
      <c r="N804" s="1"/>
      <c r="O804" s="1"/>
      <c r="P804" s="1"/>
      <c r="Q804" s="1"/>
    </row>
    <row r="805" ht="12.75" customHeight="1">
      <c r="G805" s="1"/>
      <c r="H805" s="1"/>
      <c r="I805" s="1"/>
      <c r="J805" s="1"/>
      <c r="K805" s="1"/>
      <c r="L805" s="1"/>
      <c r="M805" s="1"/>
      <c r="N805" s="1"/>
      <c r="O805" s="1"/>
      <c r="P805" s="1"/>
      <c r="Q805" s="1"/>
    </row>
    <row r="806" ht="12.75" customHeight="1">
      <c r="G806" s="1"/>
      <c r="H806" s="1"/>
      <c r="I806" s="1"/>
      <c r="J806" s="1"/>
      <c r="K806" s="1"/>
      <c r="L806" s="1"/>
      <c r="M806" s="1"/>
      <c r="N806" s="1"/>
      <c r="O806" s="1"/>
      <c r="P806" s="1"/>
      <c r="Q806" s="1"/>
    </row>
    <row r="807" ht="12.75" customHeight="1">
      <c r="G807" s="1"/>
      <c r="H807" s="1"/>
      <c r="I807" s="1"/>
      <c r="J807" s="1"/>
      <c r="K807" s="1"/>
      <c r="L807" s="1"/>
      <c r="M807" s="1"/>
      <c r="N807" s="1"/>
      <c r="O807" s="1"/>
      <c r="P807" s="1"/>
      <c r="Q807" s="1"/>
    </row>
    <row r="808" ht="12.75" customHeight="1">
      <c r="G808" s="1"/>
      <c r="H808" s="1"/>
      <c r="I808" s="1"/>
      <c r="J808" s="1"/>
      <c r="K808" s="1"/>
      <c r="L808" s="1"/>
      <c r="M808" s="1"/>
      <c r="N808" s="1"/>
      <c r="O808" s="1"/>
      <c r="P808" s="1"/>
      <c r="Q808" s="1"/>
    </row>
    <row r="809" ht="12.75" customHeight="1">
      <c r="G809" s="1"/>
      <c r="H809" s="1"/>
      <c r="I809" s="1"/>
      <c r="J809" s="1"/>
      <c r="K809" s="1"/>
      <c r="L809" s="1"/>
      <c r="M809" s="1"/>
      <c r="N809" s="1"/>
      <c r="O809" s="1"/>
      <c r="P809" s="1"/>
      <c r="Q809" s="1"/>
    </row>
    <row r="810" ht="12.75" customHeight="1">
      <c r="G810" s="1"/>
      <c r="H810" s="1"/>
      <c r="I810" s="1"/>
      <c r="J810" s="1"/>
      <c r="K810" s="1"/>
      <c r="L810" s="1"/>
      <c r="M810" s="1"/>
      <c r="N810" s="1"/>
      <c r="O810" s="1"/>
      <c r="P810" s="1"/>
      <c r="Q810" s="1"/>
    </row>
    <row r="811" ht="12.75" customHeight="1">
      <c r="G811" s="1"/>
      <c r="H811" s="1"/>
      <c r="I811" s="1"/>
      <c r="J811" s="1"/>
      <c r="K811" s="1"/>
      <c r="L811" s="1"/>
      <c r="M811" s="1"/>
      <c r="N811" s="1"/>
      <c r="O811" s="1"/>
      <c r="P811" s="1"/>
      <c r="Q811" s="1"/>
    </row>
    <row r="812" ht="12.75" customHeight="1">
      <c r="G812" s="1"/>
      <c r="H812" s="1"/>
      <c r="I812" s="1"/>
      <c r="J812" s="1"/>
      <c r="K812" s="1"/>
      <c r="L812" s="1"/>
      <c r="M812" s="1"/>
      <c r="N812" s="1"/>
      <c r="O812" s="1"/>
      <c r="P812" s="1"/>
      <c r="Q812" s="1"/>
    </row>
    <row r="813" ht="12.75" customHeight="1">
      <c r="G813" s="1"/>
      <c r="H813" s="1"/>
      <c r="I813" s="1"/>
      <c r="J813" s="1"/>
      <c r="K813" s="1"/>
      <c r="L813" s="1"/>
      <c r="M813" s="1"/>
      <c r="N813" s="1"/>
      <c r="O813" s="1"/>
      <c r="P813" s="1"/>
      <c r="Q813" s="1"/>
    </row>
    <row r="814" ht="12.75" customHeight="1">
      <c r="G814" s="1"/>
      <c r="H814" s="1"/>
      <c r="I814" s="1"/>
      <c r="J814" s="1"/>
      <c r="K814" s="1"/>
      <c r="L814" s="1"/>
      <c r="M814" s="1"/>
      <c r="N814" s="1"/>
      <c r="O814" s="1"/>
      <c r="P814" s="1"/>
      <c r="Q814" s="1"/>
    </row>
    <row r="815" ht="12.75" customHeight="1">
      <c r="G815" s="1"/>
      <c r="H815" s="1"/>
      <c r="I815" s="1"/>
      <c r="J815" s="1"/>
      <c r="K815" s="1"/>
      <c r="L815" s="1"/>
      <c r="M815" s="1"/>
      <c r="N815" s="1"/>
      <c r="O815" s="1"/>
      <c r="P815" s="1"/>
      <c r="Q815" s="1"/>
    </row>
    <row r="816" ht="12.75" customHeight="1">
      <c r="G816" s="1"/>
      <c r="H816" s="1"/>
      <c r="I816" s="1"/>
      <c r="J816" s="1"/>
      <c r="K816" s="1"/>
      <c r="L816" s="1"/>
      <c r="M816" s="1"/>
      <c r="N816" s="1"/>
      <c r="O816" s="1"/>
      <c r="P816" s="1"/>
      <c r="Q816" s="1"/>
    </row>
    <row r="817" ht="12.75" customHeight="1">
      <c r="G817" s="1"/>
      <c r="H817" s="1"/>
      <c r="I817" s="1"/>
      <c r="J817" s="1"/>
      <c r="K817" s="1"/>
      <c r="L817" s="1"/>
      <c r="M817" s="1"/>
      <c r="N817" s="1"/>
      <c r="O817" s="1"/>
      <c r="P817" s="1"/>
      <c r="Q817" s="1"/>
    </row>
    <row r="818" ht="12.75" customHeight="1">
      <c r="G818" s="1"/>
      <c r="H818" s="1"/>
      <c r="I818" s="1"/>
      <c r="J818" s="1"/>
      <c r="K818" s="1"/>
      <c r="L818" s="1"/>
      <c r="M818" s="1"/>
      <c r="N818" s="1"/>
      <c r="O818" s="1"/>
      <c r="P818" s="1"/>
      <c r="Q818" s="1"/>
    </row>
    <row r="819" ht="12.75" customHeight="1">
      <c r="G819" s="1"/>
      <c r="H819" s="1"/>
      <c r="I819" s="1"/>
      <c r="J819" s="1"/>
      <c r="K819" s="1"/>
      <c r="L819" s="1"/>
      <c r="M819" s="1"/>
      <c r="N819" s="1"/>
      <c r="O819" s="1"/>
      <c r="P819" s="1"/>
      <c r="Q819" s="1"/>
    </row>
    <row r="820" ht="12.75" customHeight="1">
      <c r="G820" s="1"/>
      <c r="H820" s="1"/>
      <c r="I820" s="1"/>
      <c r="J820" s="1"/>
      <c r="K820" s="1"/>
      <c r="L820" s="1"/>
      <c r="M820" s="1"/>
      <c r="N820" s="1"/>
      <c r="O820" s="1"/>
      <c r="P820" s="1"/>
      <c r="Q820" s="1"/>
    </row>
    <row r="821" ht="12.75" customHeight="1">
      <c r="G821" s="1"/>
      <c r="H821" s="1"/>
      <c r="I821" s="1"/>
      <c r="J821" s="1"/>
      <c r="K821" s="1"/>
      <c r="L821" s="1"/>
      <c r="M821" s="1"/>
      <c r="N821" s="1"/>
      <c r="O821" s="1"/>
      <c r="P821" s="1"/>
      <c r="Q821" s="1"/>
    </row>
    <row r="822" ht="12.75" customHeight="1">
      <c r="G822" s="1"/>
      <c r="H822" s="1"/>
      <c r="I822" s="1"/>
      <c r="J822" s="1"/>
      <c r="K822" s="1"/>
      <c r="L822" s="1"/>
      <c r="M822" s="1"/>
      <c r="N822" s="1"/>
      <c r="O822" s="1"/>
      <c r="P822" s="1"/>
      <c r="Q822" s="1"/>
    </row>
    <row r="823" ht="12.75" customHeight="1">
      <c r="G823" s="1"/>
      <c r="H823" s="1"/>
      <c r="I823" s="1"/>
      <c r="J823" s="1"/>
      <c r="K823" s="1"/>
      <c r="L823" s="1"/>
      <c r="M823" s="1"/>
      <c r="N823" s="1"/>
      <c r="O823" s="1"/>
      <c r="P823" s="1"/>
      <c r="Q823" s="1"/>
    </row>
    <row r="824" ht="12.75" customHeight="1">
      <c r="G824" s="1"/>
      <c r="H824" s="1"/>
      <c r="I824" s="1"/>
      <c r="J824" s="1"/>
      <c r="K824" s="1"/>
      <c r="L824" s="1"/>
      <c r="M824" s="1"/>
      <c r="N824" s="1"/>
      <c r="O824" s="1"/>
      <c r="P824" s="1"/>
      <c r="Q824" s="1"/>
    </row>
    <row r="825" ht="12.75" customHeight="1">
      <c r="G825" s="1"/>
      <c r="H825" s="1"/>
      <c r="I825" s="1"/>
      <c r="J825" s="1"/>
      <c r="K825" s="1"/>
      <c r="L825" s="1"/>
      <c r="M825" s="1"/>
      <c r="N825" s="1"/>
      <c r="O825" s="1"/>
      <c r="P825" s="1"/>
      <c r="Q825" s="1"/>
    </row>
    <row r="826" ht="12.75" customHeight="1">
      <c r="G826" s="1"/>
      <c r="H826" s="1"/>
      <c r="I826" s="1"/>
      <c r="J826" s="1"/>
      <c r="K826" s="1"/>
      <c r="L826" s="1"/>
      <c r="M826" s="1"/>
      <c r="N826" s="1"/>
      <c r="O826" s="1"/>
      <c r="P826" s="1"/>
      <c r="Q826" s="1"/>
    </row>
    <row r="827" ht="12.75" customHeight="1">
      <c r="G827" s="1"/>
      <c r="H827" s="1"/>
      <c r="I827" s="1"/>
      <c r="J827" s="1"/>
      <c r="K827" s="1"/>
      <c r="L827" s="1"/>
      <c r="M827" s="1"/>
      <c r="N827" s="1"/>
      <c r="O827" s="1"/>
      <c r="P827" s="1"/>
      <c r="Q827" s="1"/>
    </row>
    <row r="828" ht="12.75" customHeight="1">
      <c r="G828" s="1"/>
      <c r="H828" s="1"/>
      <c r="I828" s="1"/>
      <c r="J828" s="1"/>
      <c r="K828" s="1"/>
      <c r="L828" s="1"/>
      <c r="M828" s="1"/>
      <c r="N828" s="1"/>
      <c r="O828" s="1"/>
      <c r="P828" s="1"/>
      <c r="Q828" s="1"/>
    </row>
    <row r="829" ht="12.75" customHeight="1">
      <c r="G829" s="1"/>
      <c r="H829" s="1"/>
      <c r="I829" s="1"/>
      <c r="J829" s="1"/>
      <c r="K829" s="1"/>
      <c r="L829" s="1"/>
      <c r="M829" s="1"/>
      <c r="N829" s="1"/>
      <c r="O829" s="1"/>
      <c r="P829" s="1"/>
      <c r="Q829" s="1"/>
    </row>
    <row r="830" ht="12.75" customHeight="1">
      <c r="G830" s="1"/>
      <c r="H830" s="1"/>
      <c r="I830" s="1"/>
      <c r="J830" s="1"/>
      <c r="K830" s="1"/>
      <c r="L830" s="1"/>
      <c r="M830" s="1"/>
      <c r="N830" s="1"/>
      <c r="O830" s="1"/>
      <c r="P830" s="1"/>
      <c r="Q830" s="1"/>
    </row>
    <row r="831" ht="12.75" customHeight="1">
      <c r="G831" s="1"/>
      <c r="H831" s="1"/>
      <c r="I831" s="1"/>
      <c r="J831" s="1"/>
      <c r="K831" s="1"/>
      <c r="L831" s="1"/>
      <c r="M831" s="1"/>
      <c r="N831" s="1"/>
      <c r="O831" s="1"/>
      <c r="P831" s="1"/>
      <c r="Q831" s="1"/>
    </row>
    <row r="832" ht="12.75" customHeight="1">
      <c r="G832" s="1"/>
      <c r="H832" s="1"/>
      <c r="I832" s="1"/>
      <c r="J832" s="1"/>
      <c r="K832" s="1"/>
      <c r="L832" s="1"/>
      <c r="M832" s="1"/>
      <c r="N832" s="1"/>
      <c r="O832" s="1"/>
      <c r="P832" s="1"/>
      <c r="Q832" s="1"/>
    </row>
    <row r="833" ht="12.75" customHeight="1">
      <c r="G833" s="1"/>
      <c r="H833" s="1"/>
      <c r="I833" s="1"/>
      <c r="J833" s="1"/>
      <c r="K833" s="1"/>
      <c r="L833" s="1"/>
      <c r="M833" s="1"/>
      <c r="N833" s="1"/>
      <c r="O833" s="1"/>
      <c r="P833" s="1"/>
      <c r="Q833" s="1"/>
    </row>
    <row r="834" ht="12.75" customHeight="1">
      <c r="G834" s="1"/>
      <c r="H834" s="1"/>
      <c r="I834" s="1"/>
      <c r="J834" s="1"/>
      <c r="K834" s="1"/>
      <c r="L834" s="1"/>
      <c r="M834" s="1"/>
      <c r="N834" s="1"/>
      <c r="O834" s="1"/>
      <c r="P834" s="1"/>
      <c r="Q834" s="1"/>
    </row>
    <row r="835" ht="12.75" customHeight="1">
      <c r="G835" s="1"/>
      <c r="H835" s="1"/>
      <c r="I835" s="1"/>
      <c r="J835" s="1"/>
      <c r="K835" s="1"/>
      <c r="L835" s="1"/>
      <c r="M835" s="1"/>
      <c r="N835" s="1"/>
      <c r="O835" s="1"/>
      <c r="P835" s="1"/>
      <c r="Q835" s="1"/>
    </row>
    <row r="836" ht="12.75" customHeight="1">
      <c r="G836" s="1"/>
      <c r="H836" s="1"/>
      <c r="I836" s="1"/>
      <c r="J836" s="1"/>
      <c r="K836" s="1"/>
      <c r="L836" s="1"/>
      <c r="M836" s="1"/>
      <c r="N836" s="1"/>
      <c r="O836" s="1"/>
      <c r="P836" s="1"/>
      <c r="Q836" s="1"/>
    </row>
    <row r="837" ht="12.75" customHeight="1">
      <c r="G837" s="1"/>
      <c r="H837" s="1"/>
      <c r="I837" s="1"/>
      <c r="J837" s="1"/>
      <c r="K837" s="1"/>
      <c r="L837" s="1"/>
      <c r="M837" s="1"/>
      <c r="N837" s="1"/>
      <c r="O837" s="1"/>
      <c r="P837" s="1"/>
      <c r="Q837" s="1"/>
    </row>
    <row r="838" ht="12.75" customHeight="1">
      <c r="G838" s="1"/>
      <c r="H838" s="1"/>
      <c r="I838" s="1"/>
      <c r="J838" s="1"/>
      <c r="K838" s="1"/>
      <c r="L838" s="1"/>
      <c r="M838" s="1"/>
      <c r="N838" s="1"/>
      <c r="O838" s="1"/>
      <c r="P838" s="1"/>
      <c r="Q838" s="1"/>
    </row>
    <row r="839" ht="12.75" customHeight="1">
      <c r="G839" s="1"/>
      <c r="H839" s="1"/>
      <c r="I839" s="1"/>
      <c r="J839" s="1"/>
      <c r="K839" s="1"/>
      <c r="L839" s="1"/>
      <c r="M839" s="1"/>
      <c r="N839" s="1"/>
      <c r="O839" s="1"/>
      <c r="P839" s="1"/>
      <c r="Q839" s="1"/>
    </row>
    <row r="840" ht="12.75" customHeight="1">
      <c r="G840" s="1"/>
      <c r="H840" s="1"/>
      <c r="I840" s="1"/>
      <c r="J840" s="1"/>
      <c r="K840" s="1"/>
      <c r="L840" s="1"/>
      <c r="M840" s="1"/>
      <c r="N840" s="1"/>
      <c r="O840" s="1"/>
      <c r="P840" s="1"/>
      <c r="Q840" s="1"/>
    </row>
    <row r="841" ht="12.75" customHeight="1">
      <c r="G841" s="1"/>
      <c r="H841" s="1"/>
      <c r="I841" s="1"/>
      <c r="J841" s="1"/>
      <c r="K841" s="1"/>
      <c r="L841" s="1"/>
      <c r="M841" s="1"/>
      <c r="N841" s="1"/>
      <c r="O841" s="1"/>
      <c r="P841" s="1"/>
      <c r="Q841" s="1"/>
    </row>
    <row r="842" ht="12.75" customHeight="1">
      <c r="G842" s="1"/>
      <c r="H842" s="1"/>
      <c r="I842" s="1"/>
      <c r="J842" s="1"/>
      <c r="K842" s="1"/>
      <c r="L842" s="1"/>
      <c r="M842" s="1"/>
      <c r="N842" s="1"/>
      <c r="O842" s="1"/>
      <c r="P842" s="1"/>
      <c r="Q842" s="1"/>
    </row>
    <row r="843" ht="12.75" customHeight="1">
      <c r="G843" s="1"/>
      <c r="H843" s="1"/>
      <c r="I843" s="1"/>
      <c r="J843" s="1"/>
      <c r="K843" s="1"/>
      <c r="L843" s="1"/>
      <c r="M843" s="1"/>
      <c r="N843" s="1"/>
      <c r="O843" s="1"/>
      <c r="P843" s="1"/>
      <c r="Q843" s="1"/>
    </row>
    <row r="844" ht="12.75" customHeight="1">
      <c r="G844" s="1"/>
      <c r="H844" s="1"/>
      <c r="I844" s="1"/>
      <c r="J844" s="1"/>
      <c r="K844" s="1"/>
      <c r="L844" s="1"/>
      <c r="M844" s="1"/>
      <c r="N844" s="1"/>
      <c r="O844" s="1"/>
      <c r="P844" s="1"/>
      <c r="Q844" s="1"/>
    </row>
    <row r="845" ht="12.75" customHeight="1">
      <c r="G845" s="1"/>
      <c r="H845" s="1"/>
      <c r="I845" s="1"/>
      <c r="J845" s="1"/>
      <c r="K845" s="1"/>
      <c r="L845" s="1"/>
      <c r="M845" s="1"/>
      <c r="N845" s="1"/>
      <c r="O845" s="1"/>
      <c r="P845" s="1"/>
      <c r="Q845" s="1"/>
    </row>
    <row r="846" ht="12.75" customHeight="1">
      <c r="G846" s="1"/>
      <c r="H846" s="1"/>
      <c r="I846" s="1"/>
      <c r="J846" s="1"/>
      <c r="K846" s="1"/>
      <c r="L846" s="1"/>
      <c r="M846" s="1"/>
      <c r="N846" s="1"/>
      <c r="O846" s="1"/>
      <c r="P846" s="1"/>
      <c r="Q846" s="1"/>
    </row>
    <row r="847" ht="12.75" customHeight="1">
      <c r="G847" s="1"/>
      <c r="H847" s="1"/>
      <c r="I847" s="1"/>
      <c r="J847" s="1"/>
      <c r="K847" s="1"/>
      <c r="L847" s="1"/>
      <c r="M847" s="1"/>
      <c r="N847" s="1"/>
      <c r="O847" s="1"/>
      <c r="P847" s="1"/>
      <c r="Q847" s="1"/>
    </row>
    <row r="848" ht="12.75" customHeight="1">
      <c r="G848" s="1"/>
      <c r="H848" s="1"/>
      <c r="I848" s="1"/>
      <c r="J848" s="1"/>
      <c r="K848" s="1"/>
      <c r="L848" s="1"/>
      <c r="M848" s="1"/>
      <c r="N848" s="1"/>
      <c r="O848" s="1"/>
      <c r="P848" s="1"/>
      <c r="Q848" s="1"/>
    </row>
    <row r="849" ht="12.75" customHeight="1">
      <c r="G849" s="1"/>
      <c r="H849" s="1"/>
      <c r="I849" s="1"/>
      <c r="J849" s="1"/>
      <c r="K849" s="1"/>
      <c r="L849" s="1"/>
      <c r="M849" s="1"/>
      <c r="N849" s="1"/>
      <c r="O849" s="1"/>
      <c r="P849" s="1"/>
      <c r="Q849" s="1"/>
    </row>
    <row r="850" ht="12.75" customHeight="1">
      <c r="G850" s="1"/>
      <c r="H850" s="1"/>
      <c r="I850" s="1"/>
      <c r="J850" s="1"/>
      <c r="K850" s="1"/>
      <c r="L850" s="1"/>
      <c r="M850" s="1"/>
      <c r="N850" s="1"/>
      <c r="O850" s="1"/>
      <c r="P850" s="1"/>
      <c r="Q850" s="1"/>
    </row>
    <row r="851" ht="12.75" customHeight="1">
      <c r="G851" s="1"/>
      <c r="H851" s="1"/>
      <c r="I851" s="1"/>
      <c r="J851" s="1"/>
      <c r="K851" s="1"/>
      <c r="L851" s="1"/>
      <c r="M851" s="1"/>
      <c r="N851" s="1"/>
      <c r="O851" s="1"/>
      <c r="P851" s="1"/>
      <c r="Q851" s="1"/>
    </row>
    <row r="852" ht="12.75" customHeight="1">
      <c r="G852" s="1"/>
      <c r="H852" s="1"/>
      <c r="I852" s="1"/>
      <c r="J852" s="1"/>
      <c r="K852" s="1"/>
      <c r="L852" s="1"/>
      <c r="M852" s="1"/>
      <c r="N852" s="1"/>
      <c r="O852" s="1"/>
      <c r="P852" s="1"/>
      <c r="Q852" s="1"/>
    </row>
    <row r="853" ht="12.75" customHeight="1">
      <c r="G853" s="1"/>
      <c r="H853" s="1"/>
      <c r="I853" s="1"/>
      <c r="J853" s="1"/>
      <c r="K853" s="1"/>
      <c r="L853" s="1"/>
      <c r="M853" s="1"/>
      <c r="N853" s="1"/>
      <c r="O853" s="1"/>
      <c r="P853" s="1"/>
      <c r="Q853" s="1"/>
    </row>
    <row r="854" ht="12.75" customHeight="1">
      <c r="G854" s="1"/>
      <c r="H854" s="1"/>
      <c r="I854" s="1"/>
      <c r="J854" s="1"/>
      <c r="K854" s="1"/>
      <c r="L854" s="1"/>
      <c r="M854" s="1"/>
      <c r="N854" s="1"/>
      <c r="O854" s="1"/>
      <c r="P854" s="1"/>
      <c r="Q854" s="1"/>
    </row>
    <row r="855" ht="12.75" customHeight="1">
      <c r="G855" s="1"/>
      <c r="H855" s="1"/>
      <c r="I855" s="1"/>
      <c r="J855" s="1"/>
      <c r="K855" s="1"/>
      <c r="L855" s="1"/>
      <c r="M855" s="1"/>
      <c r="N855" s="1"/>
      <c r="O855" s="1"/>
      <c r="P855" s="1"/>
      <c r="Q855" s="1"/>
    </row>
    <row r="856" ht="12.75" customHeight="1">
      <c r="G856" s="1"/>
      <c r="H856" s="1"/>
      <c r="I856" s="1"/>
      <c r="J856" s="1"/>
      <c r="K856" s="1"/>
      <c r="L856" s="1"/>
      <c r="M856" s="1"/>
      <c r="N856" s="1"/>
      <c r="O856" s="1"/>
      <c r="P856" s="1"/>
      <c r="Q856" s="1"/>
    </row>
    <row r="857" ht="12.75" customHeight="1">
      <c r="G857" s="1"/>
      <c r="H857" s="1"/>
      <c r="I857" s="1"/>
      <c r="J857" s="1"/>
      <c r="K857" s="1"/>
      <c r="L857" s="1"/>
      <c r="M857" s="1"/>
      <c r="N857" s="1"/>
      <c r="O857" s="1"/>
      <c r="P857" s="1"/>
      <c r="Q857" s="1"/>
    </row>
    <row r="858" ht="12.75" customHeight="1">
      <c r="G858" s="1"/>
      <c r="H858" s="1"/>
      <c r="I858" s="1"/>
      <c r="J858" s="1"/>
      <c r="K858" s="1"/>
      <c r="L858" s="1"/>
      <c r="M858" s="1"/>
      <c r="N858" s="1"/>
      <c r="O858" s="1"/>
      <c r="P858" s="1"/>
      <c r="Q858" s="1"/>
    </row>
    <row r="859" ht="12.75" customHeight="1">
      <c r="G859" s="1"/>
      <c r="H859" s="1"/>
      <c r="I859" s="1"/>
      <c r="J859" s="1"/>
      <c r="K859" s="1"/>
      <c r="L859" s="1"/>
      <c r="M859" s="1"/>
      <c r="N859" s="1"/>
      <c r="O859" s="1"/>
      <c r="P859" s="1"/>
      <c r="Q859" s="1"/>
    </row>
    <row r="860" ht="12.75" customHeight="1">
      <c r="G860" s="1"/>
      <c r="H860" s="1"/>
      <c r="I860" s="1"/>
      <c r="J860" s="1"/>
      <c r="K860" s="1"/>
      <c r="L860" s="1"/>
      <c r="M860" s="1"/>
      <c r="N860" s="1"/>
      <c r="O860" s="1"/>
      <c r="P860" s="1"/>
      <c r="Q860" s="1"/>
    </row>
    <row r="861" ht="12.75" customHeight="1">
      <c r="G861" s="1"/>
      <c r="H861" s="1"/>
      <c r="I861" s="1"/>
      <c r="J861" s="1"/>
      <c r="K861" s="1"/>
      <c r="L861" s="1"/>
      <c r="M861" s="1"/>
      <c r="N861" s="1"/>
      <c r="O861" s="1"/>
      <c r="P861" s="1"/>
      <c r="Q861" s="1"/>
    </row>
    <row r="862" ht="12.75" customHeight="1">
      <c r="G862" s="1"/>
      <c r="H862" s="1"/>
      <c r="I862" s="1"/>
      <c r="J862" s="1"/>
      <c r="K862" s="1"/>
      <c r="L862" s="1"/>
      <c r="M862" s="1"/>
      <c r="N862" s="1"/>
      <c r="O862" s="1"/>
      <c r="P862" s="1"/>
      <c r="Q862" s="1"/>
    </row>
    <row r="863" ht="12.75" customHeight="1">
      <c r="G863" s="1"/>
      <c r="H863" s="1"/>
      <c r="I863" s="1"/>
      <c r="J863" s="1"/>
      <c r="K863" s="1"/>
      <c r="L863" s="1"/>
      <c r="M863" s="1"/>
      <c r="N863" s="1"/>
      <c r="O863" s="1"/>
      <c r="P863" s="1"/>
      <c r="Q863" s="1"/>
    </row>
    <row r="864" ht="12.75" customHeight="1">
      <c r="G864" s="1"/>
      <c r="H864" s="1"/>
      <c r="I864" s="1"/>
      <c r="J864" s="1"/>
      <c r="K864" s="1"/>
      <c r="L864" s="1"/>
      <c r="M864" s="1"/>
      <c r="N864" s="1"/>
      <c r="O864" s="1"/>
      <c r="P864" s="1"/>
      <c r="Q864" s="1"/>
    </row>
    <row r="865" ht="12.75" customHeight="1">
      <c r="G865" s="1"/>
      <c r="H865" s="1"/>
      <c r="I865" s="1"/>
      <c r="J865" s="1"/>
      <c r="K865" s="1"/>
      <c r="L865" s="1"/>
      <c r="M865" s="1"/>
      <c r="N865" s="1"/>
      <c r="O865" s="1"/>
      <c r="P865" s="1"/>
      <c r="Q865" s="1"/>
    </row>
    <row r="866" ht="12.75" customHeight="1">
      <c r="G866" s="1"/>
      <c r="H866" s="1"/>
      <c r="I866" s="1"/>
      <c r="J866" s="1"/>
      <c r="K866" s="1"/>
      <c r="L866" s="1"/>
      <c r="M866" s="1"/>
      <c r="N866" s="1"/>
      <c r="O866" s="1"/>
      <c r="P866" s="1"/>
      <c r="Q866" s="1"/>
    </row>
    <row r="867" ht="12.75" customHeight="1">
      <c r="G867" s="1"/>
      <c r="H867" s="1"/>
      <c r="I867" s="1"/>
      <c r="J867" s="1"/>
      <c r="K867" s="1"/>
      <c r="L867" s="1"/>
      <c r="M867" s="1"/>
      <c r="N867" s="1"/>
      <c r="O867" s="1"/>
      <c r="P867" s="1"/>
      <c r="Q867" s="1"/>
    </row>
    <row r="868" ht="12.75" customHeight="1">
      <c r="G868" s="1"/>
      <c r="H868" s="1"/>
      <c r="I868" s="1"/>
      <c r="J868" s="1"/>
      <c r="K868" s="1"/>
      <c r="L868" s="1"/>
      <c r="M868" s="1"/>
      <c r="N868" s="1"/>
      <c r="O868" s="1"/>
      <c r="P868" s="1"/>
      <c r="Q868" s="1"/>
    </row>
    <row r="869" ht="12.75" customHeight="1">
      <c r="G869" s="1"/>
      <c r="H869" s="1"/>
      <c r="I869" s="1"/>
      <c r="J869" s="1"/>
      <c r="K869" s="1"/>
      <c r="L869" s="1"/>
      <c r="M869" s="1"/>
      <c r="N869" s="1"/>
      <c r="O869" s="1"/>
      <c r="P869" s="1"/>
      <c r="Q869" s="1"/>
    </row>
    <row r="870" ht="12.75" customHeight="1">
      <c r="G870" s="1"/>
      <c r="H870" s="1"/>
      <c r="I870" s="1"/>
      <c r="J870" s="1"/>
      <c r="K870" s="1"/>
      <c r="L870" s="1"/>
      <c r="M870" s="1"/>
      <c r="N870" s="1"/>
      <c r="O870" s="1"/>
      <c r="P870" s="1"/>
      <c r="Q870" s="1"/>
    </row>
    <row r="871" ht="12.75" customHeight="1">
      <c r="G871" s="1"/>
      <c r="H871" s="1"/>
      <c r="I871" s="1"/>
      <c r="J871" s="1"/>
      <c r="K871" s="1"/>
      <c r="L871" s="1"/>
      <c r="M871" s="1"/>
      <c r="N871" s="1"/>
      <c r="O871" s="1"/>
      <c r="P871" s="1"/>
      <c r="Q871" s="1"/>
    </row>
    <row r="872" ht="12.75" customHeight="1">
      <c r="G872" s="1"/>
      <c r="H872" s="1"/>
      <c r="I872" s="1"/>
      <c r="J872" s="1"/>
      <c r="K872" s="1"/>
      <c r="L872" s="1"/>
      <c r="M872" s="1"/>
      <c r="N872" s="1"/>
      <c r="O872" s="1"/>
      <c r="P872" s="1"/>
      <c r="Q872" s="1"/>
    </row>
    <row r="873" ht="12.75" customHeight="1">
      <c r="G873" s="1"/>
      <c r="H873" s="1"/>
      <c r="I873" s="1"/>
      <c r="J873" s="1"/>
      <c r="K873" s="1"/>
      <c r="L873" s="1"/>
      <c r="M873" s="1"/>
      <c r="N873" s="1"/>
      <c r="O873" s="1"/>
      <c r="P873" s="1"/>
      <c r="Q873" s="1"/>
    </row>
    <row r="874" ht="12.75" customHeight="1">
      <c r="G874" s="1"/>
      <c r="H874" s="1"/>
      <c r="I874" s="1"/>
      <c r="J874" s="1"/>
      <c r="K874" s="1"/>
      <c r="L874" s="1"/>
      <c r="M874" s="1"/>
      <c r="N874" s="1"/>
      <c r="O874" s="1"/>
      <c r="P874" s="1"/>
      <c r="Q874" s="1"/>
    </row>
    <row r="875" ht="12.75" customHeight="1">
      <c r="G875" s="1"/>
      <c r="H875" s="1"/>
      <c r="I875" s="1"/>
      <c r="J875" s="1"/>
      <c r="K875" s="1"/>
      <c r="L875" s="1"/>
      <c r="M875" s="1"/>
      <c r="N875" s="1"/>
      <c r="O875" s="1"/>
      <c r="P875" s="1"/>
      <c r="Q875" s="1"/>
    </row>
    <row r="876" ht="12.75" customHeight="1">
      <c r="G876" s="1"/>
      <c r="H876" s="1"/>
      <c r="I876" s="1"/>
      <c r="J876" s="1"/>
      <c r="K876" s="1"/>
      <c r="L876" s="1"/>
      <c r="M876" s="1"/>
      <c r="N876" s="1"/>
      <c r="O876" s="1"/>
      <c r="P876" s="1"/>
      <c r="Q876" s="1"/>
    </row>
    <row r="877" ht="12.75" customHeight="1">
      <c r="G877" s="1"/>
      <c r="H877" s="1"/>
      <c r="I877" s="1"/>
      <c r="J877" s="1"/>
      <c r="K877" s="1"/>
      <c r="L877" s="1"/>
      <c r="M877" s="1"/>
      <c r="N877" s="1"/>
      <c r="O877" s="1"/>
      <c r="P877" s="1"/>
      <c r="Q877" s="1"/>
    </row>
    <row r="878" ht="12.75" customHeight="1">
      <c r="G878" s="1"/>
      <c r="H878" s="1"/>
      <c r="I878" s="1"/>
      <c r="J878" s="1"/>
      <c r="K878" s="1"/>
      <c r="L878" s="1"/>
      <c r="M878" s="1"/>
      <c r="N878" s="1"/>
      <c r="O878" s="1"/>
      <c r="P878" s="1"/>
      <c r="Q878" s="1"/>
    </row>
    <row r="879" ht="12.75" customHeight="1">
      <c r="G879" s="1"/>
      <c r="H879" s="1"/>
      <c r="I879" s="1"/>
      <c r="J879" s="1"/>
      <c r="K879" s="1"/>
      <c r="L879" s="1"/>
      <c r="M879" s="1"/>
      <c r="N879" s="1"/>
      <c r="O879" s="1"/>
      <c r="P879" s="1"/>
      <c r="Q879" s="1"/>
    </row>
    <row r="880" ht="12.75" customHeight="1">
      <c r="G880" s="1"/>
      <c r="H880" s="1"/>
      <c r="I880" s="1"/>
      <c r="J880" s="1"/>
      <c r="K880" s="1"/>
      <c r="L880" s="1"/>
      <c r="M880" s="1"/>
      <c r="N880" s="1"/>
      <c r="O880" s="1"/>
      <c r="P880" s="1"/>
      <c r="Q880" s="1"/>
    </row>
    <row r="881" ht="12.75" customHeight="1">
      <c r="G881" s="1"/>
      <c r="H881" s="1"/>
      <c r="I881" s="1"/>
      <c r="J881" s="1"/>
      <c r="K881" s="1"/>
      <c r="L881" s="1"/>
      <c r="M881" s="1"/>
      <c r="N881" s="1"/>
      <c r="O881" s="1"/>
      <c r="P881" s="1"/>
      <c r="Q881" s="1"/>
    </row>
    <row r="882" ht="12.75" customHeight="1">
      <c r="G882" s="1"/>
      <c r="H882" s="1"/>
      <c r="I882" s="1"/>
      <c r="J882" s="1"/>
      <c r="K882" s="1"/>
      <c r="L882" s="1"/>
      <c r="M882" s="1"/>
      <c r="N882" s="1"/>
      <c r="O882" s="1"/>
      <c r="P882" s="1"/>
      <c r="Q882" s="1"/>
    </row>
    <row r="883" ht="12.75" customHeight="1">
      <c r="G883" s="1"/>
      <c r="H883" s="1"/>
      <c r="I883" s="1"/>
      <c r="J883" s="1"/>
      <c r="K883" s="1"/>
      <c r="L883" s="1"/>
      <c r="M883" s="1"/>
      <c r="N883" s="1"/>
      <c r="O883" s="1"/>
      <c r="P883" s="1"/>
      <c r="Q883" s="1"/>
    </row>
    <row r="884" ht="12.75" customHeight="1">
      <c r="G884" s="1"/>
      <c r="H884" s="1"/>
      <c r="I884" s="1"/>
      <c r="J884" s="1"/>
      <c r="K884" s="1"/>
      <c r="L884" s="1"/>
      <c r="M884" s="1"/>
      <c r="N884" s="1"/>
      <c r="O884" s="1"/>
      <c r="P884" s="1"/>
      <c r="Q884" s="1"/>
    </row>
    <row r="885" ht="12.75" customHeight="1">
      <c r="G885" s="1"/>
      <c r="H885" s="1"/>
      <c r="I885" s="1"/>
      <c r="J885" s="1"/>
      <c r="K885" s="1"/>
      <c r="L885" s="1"/>
      <c r="M885" s="1"/>
      <c r="N885" s="1"/>
      <c r="O885" s="1"/>
      <c r="P885" s="1"/>
      <c r="Q885" s="1"/>
    </row>
    <row r="886" ht="12.75" customHeight="1">
      <c r="G886" s="1"/>
      <c r="H886" s="1"/>
      <c r="I886" s="1"/>
      <c r="J886" s="1"/>
      <c r="K886" s="1"/>
      <c r="L886" s="1"/>
      <c r="M886" s="1"/>
      <c r="N886" s="1"/>
      <c r="O886" s="1"/>
      <c r="P886" s="1"/>
      <c r="Q886" s="1"/>
    </row>
    <row r="887" ht="12.75" customHeight="1">
      <c r="G887" s="1"/>
      <c r="H887" s="1"/>
      <c r="I887" s="1"/>
      <c r="J887" s="1"/>
      <c r="K887" s="1"/>
      <c r="L887" s="1"/>
      <c r="M887" s="1"/>
      <c r="N887" s="1"/>
      <c r="O887" s="1"/>
      <c r="P887" s="1"/>
      <c r="Q887" s="1"/>
    </row>
    <row r="888" ht="12.75" customHeight="1">
      <c r="G888" s="1"/>
      <c r="H888" s="1"/>
      <c r="I888" s="1"/>
      <c r="J888" s="1"/>
      <c r="K888" s="1"/>
      <c r="L888" s="1"/>
      <c r="M888" s="1"/>
      <c r="N888" s="1"/>
      <c r="O888" s="1"/>
      <c r="P888" s="1"/>
      <c r="Q888" s="1"/>
    </row>
    <row r="889" ht="12.75" customHeight="1">
      <c r="G889" s="1"/>
      <c r="H889" s="1"/>
      <c r="I889" s="1"/>
      <c r="J889" s="1"/>
      <c r="K889" s="1"/>
      <c r="L889" s="1"/>
      <c r="M889" s="1"/>
      <c r="N889" s="1"/>
      <c r="O889" s="1"/>
      <c r="P889" s="1"/>
      <c r="Q889" s="1"/>
    </row>
    <row r="890" ht="12.75" customHeight="1">
      <c r="G890" s="1"/>
      <c r="H890" s="1"/>
      <c r="I890" s="1"/>
      <c r="J890" s="1"/>
      <c r="K890" s="1"/>
      <c r="L890" s="1"/>
      <c r="M890" s="1"/>
      <c r="N890" s="1"/>
      <c r="O890" s="1"/>
      <c r="P890" s="1"/>
      <c r="Q890" s="1"/>
    </row>
    <row r="891" ht="12.75" customHeight="1">
      <c r="G891" s="1"/>
      <c r="H891" s="1"/>
      <c r="I891" s="1"/>
      <c r="J891" s="1"/>
      <c r="K891" s="1"/>
      <c r="L891" s="1"/>
      <c r="M891" s="1"/>
      <c r="N891" s="1"/>
      <c r="O891" s="1"/>
      <c r="P891" s="1"/>
      <c r="Q891" s="1"/>
    </row>
    <row r="892" ht="12.75" customHeight="1">
      <c r="G892" s="1"/>
      <c r="H892" s="1"/>
      <c r="I892" s="1"/>
      <c r="J892" s="1"/>
      <c r="K892" s="1"/>
      <c r="L892" s="1"/>
      <c r="M892" s="1"/>
      <c r="N892" s="1"/>
      <c r="O892" s="1"/>
      <c r="P892" s="1"/>
      <c r="Q892" s="1"/>
    </row>
    <row r="893" ht="12.75" customHeight="1">
      <c r="G893" s="1"/>
      <c r="H893" s="1"/>
      <c r="I893" s="1"/>
      <c r="J893" s="1"/>
      <c r="K893" s="1"/>
      <c r="L893" s="1"/>
      <c r="M893" s="1"/>
      <c r="N893" s="1"/>
      <c r="O893" s="1"/>
      <c r="P893" s="1"/>
      <c r="Q893" s="1"/>
    </row>
    <row r="894" ht="12.75" customHeight="1">
      <c r="G894" s="1"/>
      <c r="H894" s="1"/>
      <c r="I894" s="1"/>
      <c r="J894" s="1"/>
      <c r="K894" s="1"/>
      <c r="L894" s="1"/>
      <c r="M894" s="1"/>
      <c r="N894" s="1"/>
      <c r="O894" s="1"/>
      <c r="P894" s="1"/>
      <c r="Q894" s="1"/>
    </row>
    <row r="895" ht="12.75" customHeight="1">
      <c r="G895" s="1"/>
      <c r="H895" s="1"/>
      <c r="I895" s="1"/>
      <c r="J895" s="1"/>
      <c r="K895" s="1"/>
      <c r="L895" s="1"/>
      <c r="M895" s="1"/>
      <c r="N895" s="1"/>
      <c r="O895" s="1"/>
      <c r="P895" s="1"/>
      <c r="Q895" s="1"/>
    </row>
    <row r="896" ht="12.75" customHeight="1">
      <c r="G896" s="1"/>
      <c r="H896" s="1"/>
      <c r="I896" s="1"/>
      <c r="J896" s="1"/>
      <c r="K896" s="1"/>
      <c r="L896" s="1"/>
      <c r="M896" s="1"/>
      <c r="N896" s="1"/>
      <c r="O896" s="1"/>
      <c r="P896" s="1"/>
      <c r="Q896" s="1"/>
    </row>
    <row r="897" ht="12.75" customHeight="1">
      <c r="G897" s="1"/>
      <c r="H897" s="1"/>
      <c r="I897" s="1"/>
      <c r="J897" s="1"/>
      <c r="K897" s="1"/>
      <c r="L897" s="1"/>
      <c r="M897" s="1"/>
      <c r="N897" s="1"/>
      <c r="O897" s="1"/>
      <c r="P897" s="1"/>
      <c r="Q897" s="1"/>
    </row>
    <row r="898" ht="12.75" customHeight="1">
      <c r="G898" s="1"/>
      <c r="H898" s="1"/>
      <c r="I898" s="1"/>
      <c r="J898" s="1"/>
      <c r="K898" s="1"/>
      <c r="L898" s="1"/>
      <c r="M898" s="1"/>
      <c r="N898" s="1"/>
      <c r="O898" s="1"/>
      <c r="P898" s="1"/>
      <c r="Q898" s="1"/>
    </row>
    <row r="899" ht="12.75" customHeight="1">
      <c r="G899" s="1"/>
      <c r="H899" s="1"/>
      <c r="I899" s="1"/>
      <c r="J899" s="1"/>
      <c r="K899" s="1"/>
      <c r="L899" s="1"/>
      <c r="M899" s="1"/>
      <c r="N899" s="1"/>
      <c r="O899" s="1"/>
      <c r="P899" s="1"/>
      <c r="Q899" s="1"/>
    </row>
    <row r="900" ht="12.75" customHeight="1">
      <c r="G900" s="1"/>
      <c r="H900" s="1"/>
      <c r="I900" s="1"/>
      <c r="J900" s="1"/>
      <c r="K900" s="1"/>
      <c r="L900" s="1"/>
      <c r="M900" s="1"/>
      <c r="N900" s="1"/>
      <c r="O900" s="1"/>
      <c r="P900" s="1"/>
      <c r="Q900" s="1"/>
    </row>
    <row r="901" ht="12.75" customHeight="1">
      <c r="G901" s="1"/>
      <c r="H901" s="1"/>
      <c r="I901" s="1"/>
      <c r="J901" s="1"/>
      <c r="K901" s="1"/>
      <c r="L901" s="1"/>
      <c r="M901" s="1"/>
      <c r="N901" s="1"/>
      <c r="O901" s="1"/>
      <c r="P901" s="1"/>
      <c r="Q901" s="1"/>
    </row>
    <row r="902" ht="12.75" customHeight="1">
      <c r="G902" s="1"/>
      <c r="H902" s="1"/>
      <c r="I902" s="1"/>
      <c r="J902" s="1"/>
      <c r="K902" s="1"/>
      <c r="L902" s="1"/>
      <c r="M902" s="1"/>
      <c r="N902" s="1"/>
      <c r="O902" s="1"/>
      <c r="P902" s="1"/>
      <c r="Q902" s="1"/>
    </row>
    <row r="903" ht="12.75" customHeight="1">
      <c r="G903" s="1"/>
      <c r="H903" s="1"/>
      <c r="I903" s="1"/>
      <c r="J903" s="1"/>
      <c r="K903" s="1"/>
      <c r="L903" s="1"/>
      <c r="M903" s="1"/>
      <c r="N903" s="1"/>
      <c r="O903" s="1"/>
      <c r="P903" s="1"/>
      <c r="Q903" s="1"/>
    </row>
    <row r="904" ht="12.75" customHeight="1">
      <c r="G904" s="1"/>
      <c r="H904" s="1"/>
      <c r="I904" s="1"/>
      <c r="J904" s="1"/>
      <c r="K904" s="1"/>
      <c r="L904" s="1"/>
      <c r="M904" s="1"/>
      <c r="N904" s="1"/>
      <c r="O904" s="1"/>
      <c r="P904" s="1"/>
      <c r="Q904" s="1"/>
    </row>
    <row r="905" ht="12.75" customHeight="1">
      <c r="G905" s="1"/>
      <c r="H905" s="1"/>
      <c r="I905" s="1"/>
      <c r="J905" s="1"/>
      <c r="K905" s="1"/>
      <c r="L905" s="1"/>
      <c r="M905" s="1"/>
      <c r="N905" s="1"/>
      <c r="O905" s="1"/>
      <c r="P905" s="1"/>
      <c r="Q905" s="1"/>
    </row>
    <row r="906" ht="12.75" customHeight="1">
      <c r="G906" s="1"/>
      <c r="H906" s="1"/>
      <c r="I906" s="1"/>
      <c r="J906" s="1"/>
      <c r="K906" s="1"/>
      <c r="L906" s="1"/>
      <c r="M906" s="1"/>
      <c r="N906" s="1"/>
      <c r="O906" s="1"/>
      <c r="P906" s="1"/>
      <c r="Q906" s="1"/>
    </row>
    <row r="907" ht="12.75" customHeight="1">
      <c r="G907" s="1"/>
      <c r="H907" s="1"/>
      <c r="I907" s="1"/>
      <c r="J907" s="1"/>
      <c r="K907" s="1"/>
      <c r="L907" s="1"/>
      <c r="M907" s="1"/>
      <c r="N907" s="1"/>
      <c r="O907" s="1"/>
      <c r="P907" s="1"/>
      <c r="Q907" s="1"/>
    </row>
    <row r="908" ht="12.75" customHeight="1">
      <c r="G908" s="1"/>
      <c r="H908" s="1"/>
      <c r="I908" s="1"/>
      <c r="J908" s="1"/>
      <c r="K908" s="1"/>
      <c r="L908" s="1"/>
      <c r="M908" s="1"/>
      <c r="N908" s="1"/>
      <c r="O908" s="1"/>
      <c r="P908" s="1"/>
      <c r="Q908" s="1"/>
    </row>
    <row r="909" ht="12.75" customHeight="1">
      <c r="G909" s="1"/>
      <c r="H909" s="1"/>
      <c r="I909" s="1"/>
      <c r="J909" s="1"/>
      <c r="K909" s="1"/>
      <c r="L909" s="1"/>
      <c r="M909" s="1"/>
      <c r="N909" s="1"/>
      <c r="O909" s="1"/>
      <c r="P909" s="1"/>
      <c r="Q909" s="1"/>
    </row>
    <row r="910" ht="12.75" customHeight="1">
      <c r="G910" s="1"/>
      <c r="H910" s="1"/>
      <c r="I910" s="1"/>
      <c r="J910" s="1"/>
      <c r="K910" s="1"/>
      <c r="L910" s="1"/>
      <c r="M910" s="1"/>
      <c r="N910" s="1"/>
      <c r="O910" s="1"/>
      <c r="P910" s="1"/>
      <c r="Q910" s="1"/>
    </row>
    <row r="911" ht="12.75" customHeight="1">
      <c r="G911" s="1"/>
      <c r="H911" s="1"/>
      <c r="I911" s="1"/>
      <c r="J911" s="1"/>
      <c r="K911" s="1"/>
      <c r="L911" s="1"/>
      <c r="M911" s="1"/>
      <c r="N911" s="1"/>
      <c r="O911" s="1"/>
      <c r="P911" s="1"/>
      <c r="Q911" s="1"/>
    </row>
    <row r="912" ht="12.75" customHeight="1">
      <c r="G912" s="1"/>
      <c r="H912" s="1"/>
      <c r="I912" s="1"/>
      <c r="J912" s="1"/>
      <c r="K912" s="1"/>
      <c r="L912" s="1"/>
      <c r="M912" s="1"/>
      <c r="N912" s="1"/>
      <c r="O912" s="1"/>
      <c r="P912" s="1"/>
      <c r="Q912" s="1"/>
    </row>
    <row r="913" ht="12.75" customHeight="1">
      <c r="G913" s="1"/>
      <c r="H913" s="1"/>
      <c r="I913" s="1"/>
      <c r="J913" s="1"/>
      <c r="K913" s="1"/>
      <c r="L913" s="1"/>
      <c r="M913" s="1"/>
      <c r="N913" s="1"/>
      <c r="O913" s="1"/>
      <c r="P913" s="1"/>
      <c r="Q913" s="1"/>
    </row>
    <row r="914" ht="12.75" customHeight="1">
      <c r="G914" s="1"/>
      <c r="H914" s="1"/>
      <c r="I914" s="1"/>
      <c r="J914" s="1"/>
      <c r="K914" s="1"/>
      <c r="L914" s="1"/>
      <c r="M914" s="1"/>
      <c r="N914" s="1"/>
      <c r="O914" s="1"/>
      <c r="P914" s="1"/>
      <c r="Q914" s="1"/>
    </row>
    <row r="915" ht="12.75" customHeight="1">
      <c r="G915" s="1"/>
      <c r="H915" s="1"/>
      <c r="I915" s="1"/>
      <c r="J915" s="1"/>
      <c r="K915" s="1"/>
      <c r="L915" s="1"/>
      <c r="M915" s="1"/>
      <c r="N915" s="1"/>
      <c r="O915" s="1"/>
      <c r="P915" s="1"/>
      <c r="Q915" s="1"/>
    </row>
    <row r="916" ht="12.75" customHeight="1">
      <c r="G916" s="1"/>
      <c r="H916" s="1"/>
      <c r="I916" s="1"/>
      <c r="J916" s="1"/>
      <c r="K916" s="1"/>
      <c r="L916" s="1"/>
      <c r="M916" s="1"/>
      <c r="N916" s="1"/>
      <c r="O916" s="1"/>
      <c r="P916" s="1"/>
      <c r="Q916" s="1"/>
    </row>
    <row r="917" ht="12.75" customHeight="1">
      <c r="G917" s="1"/>
      <c r="H917" s="1"/>
      <c r="I917" s="1"/>
      <c r="J917" s="1"/>
      <c r="K917" s="1"/>
      <c r="L917" s="1"/>
      <c r="M917" s="1"/>
      <c r="N917" s="1"/>
      <c r="O917" s="1"/>
      <c r="P917" s="1"/>
      <c r="Q917" s="1"/>
    </row>
    <row r="918" ht="12.75" customHeight="1">
      <c r="G918" s="1"/>
      <c r="H918" s="1"/>
      <c r="I918" s="1"/>
      <c r="J918" s="1"/>
      <c r="K918" s="1"/>
      <c r="L918" s="1"/>
      <c r="M918" s="1"/>
      <c r="N918" s="1"/>
      <c r="O918" s="1"/>
      <c r="P918" s="1"/>
      <c r="Q918" s="1"/>
    </row>
    <row r="919" ht="12.75" customHeight="1">
      <c r="G919" s="1"/>
      <c r="H919" s="1"/>
      <c r="I919" s="1"/>
      <c r="J919" s="1"/>
      <c r="K919" s="1"/>
      <c r="L919" s="1"/>
      <c r="M919" s="1"/>
      <c r="N919" s="1"/>
      <c r="O919" s="1"/>
      <c r="P919" s="1"/>
      <c r="Q919" s="1"/>
    </row>
    <row r="920" ht="12.75" customHeight="1">
      <c r="G920" s="1"/>
      <c r="H920" s="1"/>
      <c r="I920" s="1"/>
      <c r="J920" s="1"/>
      <c r="K920" s="1"/>
      <c r="L920" s="1"/>
      <c r="M920" s="1"/>
      <c r="N920" s="1"/>
      <c r="O920" s="1"/>
      <c r="P920" s="1"/>
      <c r="Q920" s="1"/>
    </row>
    <row r="921" ht="12.75" customHeight="1">
      <c r="G921" s="1"/>
      <c r="H921" s="1"/>
      <c r="I921" s="1"/>
      <c r="J921" s="1"/>
      <c r="K921" s="1"/>
      <c r="L921" s="1"/>
      <c r="M921" s="1"/>
      <c r="N921" s="1"/>
      <c r="O921" s="1"/>
      <c r="P921" s="1"/>
      <c r="Q921" s="1"/>
    </row>
    <row r="922" ht="12.75" customHeight="1">
      <c r="G922" s="1"/>
      <c r="H922" s="1"/>
      <c r="I922" s="1"/>
      <c r="J922" s="1"/>
      <c r="K922" s="1"/>
      <c r="L922" s="1"/>
      <c r="M922" s="1"/>
      <c r="N922" s="1"/>
      <c r="O922" s="1"/>
      <c r="P922" s="1"/>
      <c r="Q922" s="1"/>
    </row>
    <row r="923" ht="12.75" customHeight="1">
      <c r="G923" s="1"/>
      <c r="H923" s="1"/>
      <c r="I923" s="1"/>
      <c r="J923" s="1"/>
      <c r="K923" s="1"/>
      <c r="L923" s="1"/>
      <c r="M923" s="1"/>
      <c r="N923" s="1"/>
      <c r="O923" s="1"/>
      <c r="P923" s="1"/>
      <c r="Q923" s="1"/>
    </row>
    <row r="924" ht="12.75" customHeight="1">
      <c r="G924" s="1"/>
      <c r="H924" s="1"/>
      <c r="I924" s="1"/>
      <c r="J924" s="1"/>
      <c r="K924" s="1"/>
      <c r="L924" s="1"/>
      <c r="M924" s="1"/>
      <c r="N924" s="1"/>
      <c r="O924" s="1"/>
      <c r="P924" s="1"/>
      <c r="Q924" s="1"/>
    </row>
    <row r="925" ht="12.75" customHeight="1">
      <c r="G925" s="1"/>
      <c r="H925" s="1"/>
      <c r="I925" s="1"/>
      <c r="J925" s="1"/>
      <c r="K925" s="1"/>
      <c r="L925" s="1"/>
      <c r="M925" s="1"/>
      <c r="N925" s="1"/>
      <c r="O925" s="1"/>
      <c r="P925" s="1"/>
      <c r="Q925" s="1"/>
    </row>
    <row r="926" ht="12.75" customHeight="1">
      <c r="G926" s="1"/>
      <c r="H926" s="1"/>
      <c r="I926" s="1"/>
      <c r="J926" s="1"/>
      <c r="K926" s="1"/>
      <c r="L926" s="1"/>
      <c r="M926" s="1"/>
      <c r="N926" s="1"/>
      <c r="O926" s="1"/>
      <c r="P926" s="1"/>
      <c r="Q926" s="1"/>
    </row>
    <row r="927" ht="12.75" customHeight="1">
      <c r="G927" s="1"/>
      <c r="H927" s="1"/>
      <c r="I927" s="1"/>
      <c r="J927" s="1"/>
      <c r="K927" s="1"/>
      <c r="L927" s="1"/>
      <c r="M927" s="1"/>
      <c r="N927" s="1"/>
      <c r="O927" s="1"/>
      <c r="P927" s="1"/>
      <c r="Q927" s="1"/>
    </row>
    <row r="928" ht="12.75" customHeight="1">
      <c r="G928" s="1"/>
      <c r="H928" s="1"/>
      <c r="I928" s="1"/>
      <c r="J928" s="1"/>
      <c r="K928" s="1"/>
      <c r="L928" s="1"/>
      <c r="M928" s="1"/>
      <c r="N928" s="1"/>
      <c r="O928" s="1"/>
      <c r="P928" s="1"/>
      <c r="Q928" s="1"/>
    </row>
    <row r="929" ht="12.75" customHeight="1">
      <c r="G929" s="1"/>
      <c r="H929" s="1"/>
      <c r="I929" s="1"/>
      <c r="J929" s="1"/>
      <c r="K929" s="1"/>
      <c r="L929" s="1"/>
      <c r="M929" s="1"/>
      <c r="N929" s="1"/>
      <c r="O929" s="1"/>
      <c r="P929" s="1"/>
      <c r="Q929" s="1"/>
    </row>
    <row r="930" ht="12.75" customHeight="1">
      <c r="G930" s="1"/>
      <c r="H930" s="1"/>
      <c r="I930" s="1"/>
      <c r="J930" s="1"/>
      <c r="K930" s="1"/>
      <c r="L930" s="1"/>
      <c r="M930" s="1"/>
      <c r="N930" s="1"/>
      <c r="O930" s="1"/>
      <c r="P930" s="1"/>
      <c r="Q930" s="1"/>
    </row>
    <row r="931" ht="12.75" customHeight="1">
      <c r="G931" s="1"/>
      <c r="H931" s="1"/>
      <c r="I931" s="1"/>
      <c r="J931" s="1"/>
      <c r="K931" s="1"/>
      <c r="L931" s="1"/>
      <c r="M931" s="1"/>
      <c r="N931" s="1"/>
      <c r="O931" s="1"/>
      <c r="P931" s="1"/>
      <c r="Q931" s="1"/>
    </row>
    <row r="932" ht="12.75" customHeight="1">
      <c r="G932" s="1"/>
      <c r="H932" s="1"/>
      <c r="I932" s="1"/>
      <c r="J932" s="1"/>
      <c r="K932" s="1"/>
      <c r="L932" s="1"/>
      <c r="M932" s="1"/>
      <c r="N932" s="1"/>
      <c r="O932" s="1"/>
      <c r="P932" s="1"/>
      <c r="Q932" s="1"/>
    </row>
    <row r="933" ht="12.75" customHeight="1">
      <c r="G933" s="1"/>
      <c r="H933" s="1"/>
      <c r="I933" s="1"/>
      <c r="J933" s="1"/>
      <c r="K933" s="1"/>
      <c r="L933" s="1"/>
      <c r="M933" s="1"/>
      <c r="N933" s="1"/>
      <c r="O933" s="1"/>
      <c r="P933" s="1"/>
      <c r="Q933" s="1"/>
    </row>
    <row r="934" ht="12.75" customHeight="1">
      <c r="G934" s="1"/>
      <c r="H934" s="1"/>
      <c r="I934" s="1"/>
      <c r="J934" s="1"/>
      <c r="K934" s="1"/>
      <c r="L934" s="1"/>
      <c r="M934" s="1"/>
      <c r="N934" s="1"/>
      <c r="O934" s="1"/>
      <c r="P934" s="1"/>
      <c r="Q934" s="1"/>
    </row>
    <row r="935" ht="12.75" customHeight="1">
      <c r="G935" s="1"/>
      <c r="H935" s="1"/>
      <c r="I935" s="1"/>
      <c r="J935" s="1"/>
      <c r="K935" s="1"/>
      <c r="L935" s="1"/>
      <c r="M935" s="1"/>
      <c r="N935" s="1"/>
      <c r="O935" s="1"/>
      <c r="P935" s="1"/>
      <c r="Q935" s="1"/>
    </row>
    <row r="936" ht="12.75" customHeight="1">
      <c r="G936" s="1"/>
      <c r="H936" s="1"/>
      <c r="I936" s="1"/>
      <c r="J936" s="1"/>
      <c r="K936" s="1"/>
      <c r="L936" s="1"/>
      <c r="M936" s="1"/>
      <c r="N936" s="1"/>
      <c r="O936" s="1"/>
      <c r="P936" s="1"/>
      <c r="Q936" s="1"/>
    </row>
    <row r="937" ht="12.75" customHeight="1">
      <c r="G937" s="1"/>
      <c r="H937" s="1"/>
      <c r="I937" s="1"/>
      <c r="J937" s="1"/>
      <c r="K937" s="1"/>
      <c r="L937" s="1"/>
      <c r="M937" s="1"/>
      <c r="N937" s="1"/>
      <c r="O937" s="1"/>
      <c r="P937" s="1"/>
      <c r="Q937" s="1"/>
    </row>
    <row r="938" ht="12.75" customHeight="1">
      <c r="G938" s="1"/>
      <c r="H938" s="1"/>
      <c r="I938" s="1"/>
      <c r="J938" s="1"/>
      <c r="K938" s="1"/>
      <c r="L938" s="1"/>
      <c r="M938" s="1"/>
      <c r="N938" s="1"/>
      <c r="O938" s="1"/>
      <c r="P938" s="1"/>
      <c r="Q938" s="1"/>
    </row>
    <row r="939" ht="12.75" customHeight="1">
      <c r="G939" s="1"/>
      <c r="H939" s="1"/>
      <c r="I939" s="1"/>
      <c r="J939" s="1"/>
      <c r="K939" s="1"/>
      <c r="L939" s="1"/>
      <c r="M939" s="1"/>
      <c r="N939" s="1"/>
      <c r="O939" s="1"/>
      <c r="P939" s="1"/>
      <c r="Q939" s="1"/>
    </row>
    <row r="940" ht="12.75" customHeight="1">
      <c r="G940" s="1"/>
      <c r="H940" s="1"/>
      <c r="I940" s="1"/>
      <c r="J940" s="1"/>
      <c r="K940" s="1"/>
      <c r="L940" s="1"/>
      <c r="M940" s="1"/>
      <c r="N940" s="1"/>
      <c r="O940" s="1"/>
      <c r="P940" s="1"/>
      <c r="Q940" s="1"/>
    </row>
    <row r="941" ht="12.75" customHeight="1">
      <c r="G941" s="1"/>
      <c r="H941" s="1"/>
      <c r="I941" s="1"/>
      <c r="J941" s="1"/>
      <c r="K941" s="1"/>
      <c r="L941" s="1"/>
      <c r="M941" s="1"/>
      <c r="N941" s="1"/>
      <c r="O941" s="1"/>
      <c r="P941" s="1"/>
      <c r="Q941" s="1"/>
    </row>
    <row r="942" ht="12.75" customHeight="1">
      <c r="G942" s="1"/>
      <c r="H942" s="1"/>
      <c r="I942" s="1"/>
      <c r="J942" s="1"/>
      <c r="K942" s="1"/>
      <c r="L942" s="1"/>
      <c r="M942" s="1"/>
      <c r="N942" s="1"/>
      <c r="O942" s="1"/>
      <c r="P942" s="1"/>
      <c r="Q942" s="1"/>
    </row>
    <row r="943" ht="12.75" customHeight="1">
      <c r="G943" s="1"/>
      <c r="H943" s="1"/>
      <c r="I943" s="1"/>
      <c r="J943" s="1"/>
      <c r="K943" s="1"/>
      <c r="L943" s="1"/>
      <c r="M943" s="1"/>
      <c r="N943" s="1"/>
      <c r="O943" s="1"/>
      <c r="P943" s="1"/>
      <c r="Q943" s="1"/>
    </row>
    <row r="944" ht="12.75" customHeight="1">
      <c r="G944" s="1"/>
      <c r="H944" s="1"/>
      <c r="I944" s="1"/>
      <c r="J944" s="1"/>
      <c r="K944" s="1"/>
      <c r="L944" s="1"/>
      <c r="M944" s="1"/>
      <c r="N944" s="1"/>
      <c r="O944" s="1"/>
      <c r="P944" s="1"/>
      <c r="Q944" s="1"/>
    </row>
    <row r="945" ht="12.75" customHeight="1">
      <c r="G945" s="1"/>
      <c r="H945" s="1"/>
      <c r="I945" s="1"/>
      <c r="J945" s="1"/>
      <c r="K945" s="1"/>
      <c r="L945" s="1"/>
      <c r="M945" s="1"/>
      <c r="N945" s="1"/>
      <c r="O945" s="1"/>
      <c r="P945" s="1"/>
      <c r="Q945" s="1"/>
    </row>
    <row r="946" ht="12.75" customHeight="1">
      <c r="G946" s="1"/>
      <c r="H946" s="1"/>
      <c r="I946" s="1"/>
      <c r="J946" s="1"/>
      <c r="K946" s="1"/>
      <c r="L946" s="1"/>
      <c r="M946" s="1"/>
      <c r="N946" s="1"/>
      <c r="O946" s="1"/>
      <c r="P946" s="1"/>
      <c r="Q946" s="1"/>
    </row>
    <row r="947" ht="12.75" customHeight="1">
      <c r="G947" s="1"/>
      <c r="H947" s="1"/>
      <c r="I947" s="1"/>
      <c r="J947" s="1"/>
      <c r="K947" s="1"/>
      <c r="L947" s="1"/>
      <c r="M947" s="1"/>
      <c r="N947" s="1"/>
      <c r="O947" s="1"/>
      <c r="P947" s="1"/>
      <c r="Q947" s="1"/>
    </row>
    <row r="948" ht="12.75" customHeight="1">
      <c r="G948" s="1"/>
      <c r="H948" s="1"/>
      <c r="I948" s="1"/>
      <c r="J948" s="1"/>
      <c r="K948" s="1"/>
      <c r="L948" s="1"/>
      <c r="M948" s="1"/>
      <c r="N948" s="1"/>
      <c r="O948" s="1"/>
      <c r="P948" s="1"/>
      <c r="Q948" s="1"/>
    </row>
    <row r="949" ht="12.75" customHeight="1">
      <c r="G949" s="1"/>
      <c r="H949" s="1"/>
      <c r="I949" s="1"/>
      <c r="J949" s="1"/>
      <c r="K949" s="1"/>
      <c r="L949" s="1"/>
      <c r="M949" s="1"/>
      <c r="N949" s="1"/>
      <c r="O949" s="1"/>
      <c r="P949" s="1"/>
      <c r="Q949" s="1"/>
    </row>
    <row r="950" ht="12.75" customHeight="1">
      <c r="G950" s="1"/>
      <c r="H950" s="1"/>
      <c r="I950" s="1"/>
      <c r="J950" s="1"/>
      <c r="K950" s="1"/>
      <c r="L950" s="1"/>
      <c r="M950" s="1"/>
      <c r="N950" s="1"/>
      <c r="O950" s="1"/>
      <c r="P950" s="1"/>
      <c r="Q950" s="1"/>
    </row>
    <row r="951" ht="12.75" customHeight="1">
      <c r="G951" s="1"/>
      <c r="H951" s="1"/>
      <c r="I951" s="1"/>
      <c r="J951" s="1"/>
      <c r="K951" s="1"/>
      <c r="L951" s="1"/>
      <c r="M951" s="1"/>
      <c r="N951" s="1"/>
      <c r="O951" s="1"/>
      <c r="P951" s="1"/>
      <c r="Q951" s="1"/>
    </row>
    <row r="952" ht="12.75" customHeight="1">
      <c r="G952" s="1"/>
      <c r="H952" s="1"/>
      <c r="I952" s="1"/>
      <c r="J952" s="1"/>
      <c r="K952" s="1"/>
      <c r="L952" s="1"/>
      <c r="M952" s="1"/>
      <c r="N952" s="1"/>
      <c r="O952" s="1"/>
      <c r="P952" s="1"/>
      <c r="Q952" s="1"/>
    </row>
    <row r="953" ht="12.75" customHeight="1">
      <c r="G953" s="1"/>
      <c r="H953" s="1"/>
      <c r="I953" s="1"/>
      <c r="J953" s="1"/>
      <c r="K953" s="1"/>
      <c r="L953" s="1"/>
      <c r="M953" s="1"/>
      <c r="N953" s="1"/>
      <c r="O953" s="1"/>
      <c r="P953" s="1"/>
      <c r="Q953" s="1"/>
    </row>
    <row r="954" ht="12.75" customHeight="1">
      <c r="G954" s="1"/>
      <c r="H954" s="1"/>
      <c r="I954" s="1"/>
      <c r="J954" s="1"/>
      <c r="K954" s="1"/>
      <c r="L954" s="1"/>
      <c r="M954" s="1"/>
      <c r="N954" s="1"/>
      <c r="O954" s="1"/>
      <c r="P954" s="1"/>
      <c r="Q954" s="1"/>
    </row>
    <row r="955" ht="12.75" customHeight="1">
      <c r="G955" s="1"/>
      <c r="H955" s="1"/>
      <c r="I955" s="1"/>
      <c r="J955" s="1"/>
      <c r="K955" s="1"/>
      <c r="L955" s="1"/>
      <c r="M955" s="1"/>
      <c r="N955" s="1"/>
      <c r="O955" s="1"/>
      <c r="P955" s="1"/>
      <c r="Q955" s="1"/>
    </row>
    <row r="956" ht="12.75" customHeight="1">
      <c r="G956" s="1"/>
      <c r="H956" s="1"/>
      <c r="I956" s="1"/>
      <c r="J956" s="1"/>
      <c r="K956" s="1"/>
      <c r="L956" s="1"/>
      <c r="M956" s="1"/>
      <c r="N956" s="1"/>
      <c r="O956" s="1"/>
      <c r="P956" s="1"/>
      <c r="Q956" s="1"/>
    </row>
    <row r="957" ht="12.75" customHeight="1">
      <c r="G957" s="1"/>
      <c r="H957" s="1"/>
      <c r="I957" s="1"/>
      <c r="J957" s="1"/>
      <c r="K957" s="1"/>
      <c r="L957" s="1"/>
      <c r="M957" s="1"/>
      <c r="N957" s="1"/>
      <c r="O957" s="1"/>
      <c r="P957" s="1"/>
      <c r="Q957" s="1"/>
    </row>
    <row r="958" ht="12.75" customHeight="1">
      <c r="G958" s="1"/>
      <c r="H958" s="1"/>
      <c r="I958" s="1"/>
      <c r="J958" s="1"/>
      <c r="K958" s="1"/>
      <c r="L958" s="1"/>
      <c r="M958" s="1"/>
      <c r="N958" s="1"/>
      <c r="O958" s="1"/>
      <c r="P958" s="1"/>
      <c r="Q958" s="1"/>
    </row>
    <row r="959" ht="12.75" customHeight="1">
      <c r="G959" s="1"/>
      <c r="H959" s="1"/>
      <c r="I959" s="1"/>
      <c r="J959" s="1"/>
      <c r="K959" s="1"/>
      <c r="L959" s="1"/>
      <c r="M959" s="1"/>
      <c r="N959" s="1"/>
      <c r="O959" s="1"/>
      <c r="P959" s="1"/>
      <c r="Q959" s="1"/>
    </row>
    <row r="960" ht="12.75" customHeight="1">
      <c r="G960" s="1"/>
      <c r="H960" s="1"/>
      <c r="I960" s="1"/>
      <c r="J960" s="1"/>
      <c r="K960" s="1"/>
      <c r="L960" s="1"/>
      <c r="M960" s="1"/>
      <c r="N960" s="1"/>
      <c r="O960" s="1"/>
      <c r="P960" s="1"/>
      <c r="Q960" s="1"/>
    </row>
    <row r="961" ht="12.75" customHeight="1">
      <c r="G961" s="1"/>
      <c r="H961" s="1"/>
      <c r="I961" s="1"/>
      <c r="J961" s="1"/>
      <c r="K961" s="1"/>
      <c r="L961" s="1"/>
      <c r="M961" s="1"/>
      <c r="N961" s="1"/>
      <c r="O961" s="1"/>
      <c r="P961" s="1"/>
      <c r="Q961" s="1"/>
    </row>
    <row r="962" ht="12.75" customHeight="1">
      <c r="G962" s="1"/>
      <c r="H962" s="1"/>
      <c r="I962" s="1"/>
      <c r="J962" s="1"/>
      <c r="K962" s="1"/>
      <c r="L962" s="1"/>
      <c r="M962" s="1"/>
      <c r="N962" s="1"/>
      <c r="O962" s="1"/>
      <c r="P962" s="1"/>
      <c r="Q962" s="1"/>
    </row>
    <row r="963" ht="12.75" customHeight="1">
      <c r="G963" s="1"/>
      <c r="H963" s="1"/>
      <c r="I963" s="1"/>
      <c r="J963" s="1"/>
      <c r="K963" s="1"/>
      <c r="L963" s="1"/>
      <c r="M963" s="1"/>
      <c r="N963" s="1"/>
      <c r="O963" s="1"/>
      <c r="P963" s="1"/>
      <c r="Q963" s="1"/>
    </row>
    <row r="964" ht="12.75" customHeight="1">
      <c r="G964" s="1"/>
      <c r="H964" s="1"/>
      <c r="I964" s="1"/>
      <c r="J964" s="1"/>
      <c r="K964" s="1"/>
      <c r="L964" s="1"/>
      <c r="M964" s="1"/>
      <c r="N964" s="1"/>
      <c r="O964" s="1"/>
      <c r="P964" s="1"/>
      <c r="Q964" s="1"/>
    </row>
    <row r="965" ht="12.75" customHeight="1">
      <c r="G965" s="1"/>
      <c r="H965" s="1"/>
      <c r="I965" s="1"/>
      <c r="J965" s="1"/>
      <c r="K965" s="1"/>
      <c r="L965" s="1"/>
      <c r="M965" s="1"/>
      <c r="N965" s="1"/>
      <c r="O965" s="1"/>
      <c r="P965" s="1"/>
      <c r="Q965" s="1"/>
    </row>
    <row r="966" ht="12.75" customHeight="1">
      <c r="G966" s="1"/>
      <c r="H966" s="1"/>
      <c r="I966" s="1"/>
      <c r="J966" s="1"/>
      <c r="K966" s="1"/>
      <c r="L966" s="1"/>
      <c r="M966" s="1"/>
      <c r="N966" s="1"/>
      <c r="O966" s="1"/>
      <c r="P966" s="1"/>
      <c r="Q966" s="1"/>
    </row>
    <row r="967" ht="12.75" customHeight="1">
      <c r="G967" s="1"/>
      <c r="H967" s="1"/>
      <c r="I967" s="1"/>
      <c r="J967" s="1"/>
      <c r="K967" s="1"/>
      <c r="L967" s="1"/>
      <c r="M967" s="1"/>
      <c r="N967" s="1"/>
      <c r="O967" s="1"/>
      <c r="P967" s="1"/>
      <c r="Q967" s="1"/>
    </row>
    <row r="968" ht="12.75" customHeight="1">
      <c r="G968" s="1"/>
      <c r="H968" s="1"/>
      <c r="I968" s="1"/>
      <c r="J968" s="1"/>
      <c r="K968" s="1"/>
      <c r="L968" s="1"/>
      <c r="M968" s="1"/>
      <c r="N968" s="1"/>
      <c r="O968" s="1"/>
      <c r="P968" s="1"/>
      <c r="Q968" s="1"/>
    </row>
    <row r="969" ht="12.75" customHeight="1">
      <c r="G969" s="1"/>
      <c r="H969" s="1"/>
      <c r="I969" s="1"/>
      <c r="J969" s="1"/>
      <c r="K969" s="1"/>
      <c r="L969" s="1"/>
      <c r="M969" s="1"/>
      <c r="N969" s="1"/>
      <c r="O969" s="1"/>
      <c r="P969" s="1"/>
      <c r="Q969" s="1"/>
    </row>
    <row r="970" ht="12.75" customHeight="1">
      <c r="G970" s="1"/>
      <c r="H970" s="1"/>
      <c r="I970" s="1"/>
      <c r="J970" s="1"/>
      <c r="K970" s="1"/>
      <c r="L970" s="1"/>
      <c r="M970" s="1"/>
      <c r="N970" s="1"/>
      <c r="O970" s="1"/>
      <c r="P970" s="1"/>
      <c r="Q970" s="1"/>
    </row>
    <row r="971" ht="12.75" customHeight="1">
      <c r="G971" s="1"/>
      <c r="H971" s="1"/>
      <c r="I971" s="1"/>
      <c r="J971" s="1"/>
      <c r="K971" s="1"/>
      <c r="L971" s="1"/>
      <c r="M971" s="1"/>
      <c r="N971" s="1"/>
      <c r="O971" s="1"/>
      <c r="P971" s="1"/>
      <c r="Q971" s="1"/>
    </row>
    <row r="972" ht="12.75" customHeight="1">
      <c r="G972" s="1"/>
      <c r="H972" s="1"/>
      <c r="I972" s="1"/>
      <c r="J972" s="1"/>
      <c r="K972" s="1"/>
      <c r="L972" s="1"/>
      <c r="M972" s="1"/>
      <c r="N972" s="1"/>
      <c r="O972" s="1"/>
      <c r="P972" s="1"/>
      <c r="Q972" s="1"/>
    </row>
    <row r="973" ht="12.75" customHeight="1">
      <c r="G973" s="1"/>
      <c r="H973" s="1"/>
      <c r="I973" s="1"/>
      <c r="J973" s="1"/>
      <c r="K973" s="1"/>
      <c r="L973" s="1"/>
      <c r="M973" s="1"/>
      <c r="N973" s="1"/>
      <c r="O973" s="1"/>
      <c r="P973" s="1"/>
      <c r="Q973" s="1"/>
    </row>
    <row r="974" ht="12.75" customHeight="1">
      <c r="G974" s="1"/>
      <c r="H974" s="1"/>
      <c r="I974" s="1"/>
      <c r="J974" s="1"/>
      <c r="K974" s="1"/>
      <c r="L974" s="1"/>
      <c r="M974" s="1"/>
      <c r="N974" s="1"/>
      <c r="O974" s="1"/>
      <c r="P974" s="1"/>
      <c r="Q974" s="1"/>
    </row>
    <row r="975" ht="12.75" customHeight="1">
      <c r="G975" s="1"/>
      <c r="H975" s="1"/>
      <c r="I975" s="1"/>
      <c r="J975" s="1"/>
      <c r="K975" s="1"/>
      <c r="L975" s="1"/>
      <c r="M975" s="1"/>
      <c r="N975" s="1"/>
      <c r="O975" s="1"/>
      <c r="P975" s="1"/>
      <c r="Q975" s="1"/>
    </row>
    <row r="976" ht="12.75" customHeight="1">
      <c r="G976" s="1"/>
      <c r="H976" s="1"/>
      <c r="I976" s="1"/>
      <c r="J976" s="1"/>
      <c r="K976" s="1"/>
      <c r="L976" s="1"/>
      <c r="M976" s="1"/>
      <c r="N976" s="1"/>
      <c r="O976" s="1"/>
      <c r="P976" s="1"/>
      <c r="Q976" s="1"/>
    </row>
    <row r="977" ht="12.75" customHeight="1">
      <c r="G977" s="1"/>
      <c r="H977" s="1"/>
      <c r="I977" s="1"/>
      <c r="J977" s="1"/>
      <c r="K977" s="1"/>
      <c r="L977" s="1"/>
      <c r="M977" s="1"/>
      <c r="N977" s="1"/>
      <c r="O977" s="1"/>
      <c r="P977" s="1"/>
      <c r="Q977" s="1"/>
    </row>
    <row r="978" ht="12.75" customHeight="1">
      <c r="G978" s="1"/>
      <c r="H978" s="1"/>
      <c r="I978" s="1"/>
      <c r="J978" s="1"/>
      <c r="K978" s="1"/>
      <c r="L978" s="1"/>
      <c r="M978" s="1"/>
      <c r="N978" s="1"/>
      <c r="O978" s="1"/>
      <c r="P978" s="1"/>
      <c r="Q978" s="1"/>
    </row>
    <row r="979" ht="12.75" customHeight="1">
      <c r="G979" s="1"/>
      <c r="H979" s="1"/>
      <c r="I979" s="1"/>
      <c r="J979" s="1"/>
      <c r="K979" s="1"/>
      <c r="L979" s="1"/>
      <c r="M979" s="1"/>
      <c r="N979" s="1"/>
      <c r="O979" s="1"/>
      <c r="P979" s="1"/>
      <c r="Q979" s="1"/>
    </row>
    <row r="980" ht="12.75" customHeight="1">
      <c r="G980" s="1"/>
      <c r="H980" s="1"/>
      <c r="I980" s="1"/>
      <c r="J980" s="1"/>
      <c r="K980" s="1"/>
      <c r="L980" s="1"/>
      <c r="M980" s="1"/>
      <c r="N980" s="1"/>
      <c r="O980" s="1"/>
      <c r="P980" s="1"/>
      <c r="Q980" s="1"/>
    </row>
    <row r="981" ht="12.75" customHeight="1">
      <c r="G981" s="1"/>
      <c r="H981" s="1"/>
      <c r="I981" s="1"/>
      <c r="J981" s="1"/>
      <c r="K981" s="1"/>
      <c r="L981" s="1"/>
      <c r="M981" s="1"/>
      <c r="N981" s="1"/>
      <c r="O981" s="1"/>
      <c r="P981" s="1"/>
      <c r="Q981" s="1"/>
    </row>
    <row r="982" ht="12.75" customHeight="1">
      <c r="G982" s="1"/>
      <c r="H982" s="1"/>
      <c r="I982" s="1"/>
      <c r="J982" s="1"/>
      <c r="K982" s="1"/>
      <c r="L982" s="1"/>
      <c r="M982" s="1"/>
      <c r="N982" s="1"/>
      <c r="O982" s="1"/>
      <c r="P982" s="1"/>
      <c r="Q982" s="1"/>
    </row>
    <row r="983" ht="12.75" customHeight="1">
      <c r="G983" s="1"/>
      <c r="H983" s="1"/>
      <c r="I983" s="1"/>
      <c r="J983" s="1"/>
      <c r="K983" s="1"/>
      <c r="L983" s="1"/>
      <c r="M983" s="1"/>
      <c r="N983" s="1"/>
      <c r="O983" s="1"/>
      <c r="P983" s="1"/>
      <c r="Q983" s="1"/>
    </row>
    <row r="984" ht="12.75" customHeight="1">
      <c r="G984" s="1"/>
      <c r="H984" s="1"/>
      <c r="I984" s="1"/>
      <c r="J984" s="1"/>
      <c r="K984" s="1"/>
      <c r="L984" s="1"/>
      <c r="M984" s="1"/>
      <c r="N984" s="1"/>
      <c r="O984" s="1"/>
      <c r="P984" s="1"/>
      <c r="Q984" s="1"/>
    </row>
    <row r="985" ht="12.75" customHeight="1">
      <c r="G985" s="1"/>
      <c r="H985" s="1"/>
      <c r="I985" s="1"/>
      <c r="J985" s="1"/>
      <c r="K985" s="1"/>
      <c r="L985" s="1"/>
      <c r="M985" s="1"/>
      <c r="N985" s="1"/>
      <c r="O985" s="1"/>
      <c r="P985" s="1"/>
      <c r="Q985" s="1"/>
    </row>
    <row r="986" ht="12.75" customHeight="1">
      <c r="G986" s="1"/>
      <c r="H986" s="1"/>
      <c r="I986" s="1"/>
      <c r="J986" s="1"/>
      <c r="K986" s="1"/>
      <c r="L986" s="1"/>
      <c r="M986" s="1"/>
      <c r="N986" s="1"/>
      <c r="O986" s="1"/>
      <c r="P986" s="1"/>
      <c r="Q986" s="1"/>
    </row>
    <row r="987" ht="12.75" customHeight="1">
      <c r="G987" s="1"/>
      <c r="H987" s="1"/>
      <c r="I987" s="1"/>
      <c r="J987" s="1"/>
      <c r="K987" s="1"/>
      <c r="L987" s="1"/>
      <c r="M987" s="1"/>
      <c r="N987" s="1"/>
      <c r="O987" s="1"/>
      <c r="P987" s="1"/>
      <c r="Q987" s="1"/>
    </row>
    <row r="988" ht="12.75" customHeight="1">
      <c r="G988" s="1"/>
      <c r="H988" s="1"/>
      <c r="I988" s="1"/>
      <c r="J988" s="1"/>
      <c r="K988" s="1"/>
      <c r="L988" s="1"/>
      <c r="M988" s="1"/>
      <c r="N988" s="1"/>
      <c r="O988" s="1"/>
      <c r="P988" s="1"/>
      <c r="Q988" s="1"/>
    </row>
    <row r="989" ht="12.75" customHeight="1">
      <c r="G989" s="1"/>
      <c r="H989" s="1"/>
      <c r="I989" s="1"/>
      <c r="J989" s="1"/>
      <c r="K989" s="1"/>
      <c r="L989" s="1"/>
      <c r="M989" s="1"/>
      <c r="N989" s="1"/>
      <c r="O989" s="1"/>
      <c r="P989" s="1"/>
      <c r="Q989" s="1"/>
    </row>
    <row r="990" ht="12.75" customHeight="1">
      <c r="G990" s="1"/>
      <c r="H990" s="1"/>
      <c r="I990" s="1"/>
      <c r="J990" s="1"/>
      <c r="K990" s="1"/>
      <c r="L990" s="1"/>
      <c r="M990" s="1"/>
      <c r="N990" s="1"/>
      <c r="O990" s="1"/>
      <c r="P990" s="1"/>
      <c r="Q990" s="1"/>
    </row>
    <row r="991" ht="12.75" customHeight="1">
      <c r="G991" s="1"/>
      <c r="H991" s="1"/>
      <c r="I991" s="1"/>
      <c r="J991" s="1"/>
      <c r="K991" s="1"/>
      <c r="L991" s="1"/>
      <c r="M991" s="1"/>
      <c r="N991" s="1"/>
      <c r="O991" s="1"/>
      <c r="P991" s="1"/>
      <c r="Q991" s="1"/>
    </row>
    <row r="992" ht="12.75" customHeight="1">
      <c r="G992" s="1"/>
      <c r="H992" s="1"/>
      <c r="I992" s="1"/>
      <c r="J992" s="1"/>
      <c r="K992" s="1"/>
      <c r="L992" s="1"/>
      <c r="M992" s="1"/>
      <c r="N992" s="1"/>
      <c r="O992" s="1"/>
      <c r="P992" s="1"/>
      <c r="Q992" s="1"/>
    </row>
    <row r="993" ht="12.75" customHeight="1">
      <c r="G993" s="1"/>
      <c r="H993" s="1"/>
      <c r="I993" s="1"/>
      <c r="J993" s="1"/>
      <c r="K993" s="1"/>
      <c r="L993" s="1"/>
      <c r="M993" s="1"/>
      <c r="N993" s="1"/>
      <c r="O993" s="1"/>
      <c r="P993" s="1"/>
      <c r="Q993" s="1"/>
    </row>
    <row r="994" ht="12.75" customHeight="1">
      <c r="G994" s="1"/>
      <c r="H994" s="1"/>
      <c r="I994" s="1"/>
      <c r="J994" s="1"/>
      <c r="K994" s="1"/>
      <c r="L994" s="1"/>
      <c r="M994" s="1"/>
      <c r="N994" s="1"/>
      <c r="O994" s="1"/>
      <c r="P994" s="1"/>
      <c r="Q994" s="1"/>
    </row>
    <row r="995" ht="12.75" customHeight="1">
      <c r="G995" s="1"/>
      <c r="H995" s="1"/>
      <c r="I995" s="1"/>
      <c r="J995" s="1"/>
      <c r="K995" s="1"/>
      <c r="L995" s="1"/>
      <c r="M995" s="1"/>
      <c r="N995" s="1"/>
      <c r="O995" s="1"/>
      <c r="P995" s="1"/>
      <c r="Q995" s="1"/>
    </row>
    <row r="996" ht="12.75" customHeight="1">
      <c r="G996" s="1"/>
      <c r="H996" s="1"/>
      <c r="I996" s="1"/>
      <c r="J996" s="1"/>
      <c r="K996" s="1"/>
      <c r="L996" s="1"/>
      <c r="M996" s="1"/>
      <c r="N996" s="1"/>
      <c r="O996" s="1"/>
      <c r="P996" s="1"/>
      <c r="Q996" s="1"/>
    </row>
    <row r="997" ht="12.75" customHeight="1">
      <c r="G997" s="1"/>
      <c r="H997" s="1"/>
      <c r="I997" s="1"/>
      <c r="J997" s="1"/>
      <c r="K997" s="1"/>
      <c r="L997" s="1"/>
      <c r="M997" s="1"/>
      <c r="N997" s="1"/>
      <c r="O997" s="1"/>
      <c r="P997" s="1"/>
      <c r="Q997" s="1"/>
    </row>
    <row r="998" ht="12.75" customHeight="1">
      <c r="G998" s="1"/>
      <c r="H998" s="1"/>
      <c r="I998" s="1"/>
      <c r="J998" s="1"/>
      <c r="K998" s="1"/>
      <c r="L998" s="1"/>
      <c r="M998" s="1"/>
      <c r="N998" s="1"/>
      <c r="O998" s="1"/>
      <c r="P998" s="1"/>
      <c r="Q998" s="1"/>
    </row>
    <row r="999" ht="12.75" customHeight="1">
      <c r="G999" s="1"/>
      <c r="H999" s="1"/>
      <c r="I999" s="1"/>
      <c r="J999" s="1"/>
      <c r="K999" s="1"/>
      <c r="L999" s="1"/>
      <c r="M999" s="1"/>
      <c r="N999" s="1"/>
      <c r="O999" s="1"/>
      <c r="P999" s="1"/>
      <c r="Q999" s="1"/>
    </row>
    <row r="1000" ht="12.75" customHeight="1">
      <c r="G1000" s="1"/>
      <c r="H1000" s="1"/>
      <c r="I1000" s="1"/>
      <c r="J1000" s="1"/>
      <c r="K1000" s="1"/>
      <c r="L1000" s="1"/>
      <c r="M1000" s="1"/>
      <c r="N1000" s="1"/>
      <c r="O1000" s="1"/>
      <c r="P1000" s="1"/>
      <c r="Q1000" s="1"/>
    </row>
  </sheetData>
  <autoFilter ref="$G$2:$Q$345"/>
  <mergeCells count="2">
    <mergeCell ref="G1:L1"/>
    <mergeCell ref="M1:Q1"/>
  </mergeCells>
  <printOptions/>
  <pageMargins bottom="0.75" footer="0.0" header="0.0" left="0.7" right="0.7" top="0.75"/>
  <pageSetup paperSize="3"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1D5FF"/>
    <outlinePr summaryBelow="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7.38"/>
    <col customWidth="1" min="2" max="2" width="13.38"/>
    <col customWidth="1" min="3" max="3" width="26.38"/>
    <col customWidth="1" min="4" max="4" width="11.63"/>
    <col customWidth="1" min="5" max="5" width="10.38"/>
    <col customWidth="1" min="6" max="7" width="26.38"/>
    <col customWidth="1" min="8" max="8" width="70.38"/>
    <col customWidth="1" min="9" max="19" width="16.13"/>
    <col customWidth="1" min="20" max="21" width="14.38"/>
  </cols>
  <sheetData>
    <row r="1" ht="15.0" customHeight="1">
      <c r="A1" s="143"/>
      <c r="B1" s="143"/>
      <c r="C1" s="143"/>
      <c r="D1" s="143"/>
      <c r="E1" s="143"/>
      <c r="F1" s="143"/>
      <c r="G1" s="143"/>
      <c r="H1" s="143"/>
      <c r="I1" s="32" t="s">
        <v>19</v>
      </c>
      <c r="J1" s="33"/>
      <c r="K1" s="33"/>
      <c r="L1" s="33"/>
      <c r="M1" s="33"/>
      <c r="N1" s="34"/>
      <c r="O1" s="35" t="s">
        <v>20</v>
      </c>
      <c r="P1" s="33"/>
      <c r="Q1" s="33"/>
      <c r="R1" s="33"/>
      <c r="S1" s="34"/>
      <c r="T1" s="1"/>
      <c r="U1" s="1"/>
      <c r="V1" s="1"/>
      <c r="W1" s="1"/>
      <c r="X1" s="1"/>
      <c r="Y1" s="1"/>
      <c r="Z1" s="1"/>
    </row>
    <row r="2">
      <c r="A2" s="37" t="s">
        <v>21</v>
      </c>
      <c r="B2" s="144" t="s">
        <v>823</v>
      </c>
      <c r="C2" s="144" t="s">
        <v>824</v>
      </c>
      <c r="D2" s="39" t="s">
        <v>22</v>
      </c>
      <c r="E2" s="145" t="s">
        <v>23</v>
      </c>
      <c r="F2" s="37" t="s">
        <v>24</v>
      </c>
      <c r="G2" s="37" t="s">
        <v>825</v>
      </c>
      <c r="H2" s="37" t="s">
        <v>26</v>
      </c>
      <c r="I2" s="40" t="s">
        <v>27</v>
      </c>
      <c r="J2" s="40" t="s">
        <v>28</v>
      </c>
      <c r="K2" s="40" t="s">
        <v>29</v>
      </c>
      <c r="L2" s="40" t="s">
        <v>30</v>
      </c>
      <c r="M2" s="40" t="s">
        <v>31</v>
      </c>
      <c r="N2" s="41" t="s">
        <v>32</v>
      </c>
      <c r="O2" s="146" t="s">
        <v>33</v>
      </c>
      <c r="P2" s="146" t="s">
        <v>34</v>
      </c>
      <c r="Q2" s="146" t="s">
        <v>35</v>
      </c>
      <c r="R2" s="146" t="s">
        <v>36</v>
      </c>
      <c r="S2" s="146" t="s">
        <v>37</v>
      </c>
      <c r="T2" s="147"/>
      <c r="U2" s="147"/>
      <c r="V2" s="1"/>
      <c r="W2" s="1"/>
      <c r="X2" s="1"/>
      <c r="Y2" s="1"/>
      <c r="Z2" s="1"/>
    </row>
    <row r="3">
      <c r="A3" s="148" t="s">
        <v>826</v>
      </c>
      <c r="B3" s="149"/>
      <c r="C3" s="150"/>
      <c r="D3" s="151"/>
      <c r="E3" s="152">
        <f>E6+E11+E12+E15+E18+E20+E22+E23+E26+E27+E28+E29+E31</f>
        <v>22</v>
      </c>
      <c r="F3" s="153"/>
      <c r="G3" s="154"/>
      <c r="H3" s="155"/>
      <c r="I3" s="156"/>
      <c r="J3" s="157"/>
      <c r="K3" s="157"/>
      <c r="L3" s="157"/>
      <c r="M3" s="157"/>
      <c r="N3" s="158"/>
      <c r="O3" s="157"/>
      <c r="P3" s="157"/>
      <c r="Q3" s="157"/>
      <c r="R3" s="157"/>
      <c r="S3" s="158"/>
      <c r="T3" s="147"/>
      <c r="U3" s="147"/>
      <c r="V3" s="1"/>
      <c r="W3" s="1"/>
      <c r="X3" s="1"/>
      <c r="Y3" s="1"/>
      <c r="Z3" s="1"/>
    </row>
    <row r="4">
      <c r="A4" s="159" t="s">
        <v>38</v>
      </c>
      <c r="B4" s="160"/>
      <c r="C4" s="45"/>
      <c r="D4" s="45"/>
      <c r="E4" s="161"/>
      <c r="F4" s="162" t="s">
        <v>827</v>
      </c>
      <c r="G4" s="163"/>
      <c r="H4" s="159"/>
      <c r="I4" s="46"/>
      <c r="J4" s="46"/>
      <c r="K4" s="46"/>
      <c r="L4" s="46"/>
      <c r="M4" s="46"/>
      <c r="N4" s="164"/>
      <c r="O4" s="46"/>
      <c r="P4" s="46"/>
      <c r="Q4" s="46"/>
      <c r="R4" s="46"/>
      <c r="S4" s="164"/>
      <c r="T4" s="147"/>
      <c r="U4" s="147"/>
      <c r="V4" s="1"/>
      <c r="W4" s="1"/>
      <c r="X4" s="1"/>
      <c r="Y4" s="1"/>
      <c r="Z4" s="1"/>
    </row>
    <row r="5">
      <c r="A5" s="45" t="s">
        <v>38</v>
      </c>
      <c r="B5" s="165"/>
      <c r="C5" s="166"/>
      <c r="D5" s="45" t="s">
        <v>39</v>
      </c>
      <c r="E5" s="167">
        <v>1.0</v>
      </c>
      <c r="F5" s="47" t="s">
        <v>41</v>
      </c>
      <c r="G5" s="168" t="s">
        <v>42</v>
      </c>
      <c r="H5" s="169" t="s">
        <v>828</v>
      </c>
      <c r="I5" s="50" t="s">
        <v>44</v>
      </c>
      <c r="J5" s="50" t="s">
        <v>44</v>
      </c>
      <c r="K5" s="50" t="s">
        <v>44</v>
      </c>
      <c r="L5" s="50" t="s">
        <v>44</v>
      </c>
      <c r="M5" s="50" t="s">
        <v>44</v>
      </c>
      <c r="N5" s="51" t="s">
        <v>44</v>
      </c>
      <c r="O5" s="50"/>
      <c r="P5" s="50"/>
      <c r="Q5" s="50"/>
      <c r="R5" s="50"/>
      <c r="S5" s="51"/>
      <c r="T5" s="147"/>
      <c r="U5" s="147"/>
      <c r="V5" s="1"/>
      <c r="W5" s="1"/>
      <c r="X5" s="1"/>
      <c r="Y5" s="1"/>
      <c r="Z5" s="1"/>
    </row>
    <row r="6">
      <c r="A6" s="45" t="s">
        <v>38</v>
      </c>
      <c r="B6" s="160"/>
      <c r="C6" s="45"/>
      <c r="D6" s="45"/>
      <c r="E6" s="167">
        <v>2.0</v>
      </c>
      <c r="F6" s="47" t="s">
        <v>41</v>
      </c>
      <c r="G6" s="168" t="s">
        <v>46</v>
      </c>
      <c r="H6" s="169" t="s">
        <v>829</v>
      </c>
      <c r="I6" s="50" t="s">
        <v>44</v>
      </c>
      <c r="J6" s="50" t="s">
        <v>44</v>
      </c>
      <c r="K6" s="50" t="s">
        <v>44</v>
      </c>
      <c r="L6" s="50" t="s">
        <v>44</v>
      </c>
      <c r="M6" s="50" t="s">
        <v>44</v>
      </c>
      <c r="N6" s="51" t="s">
        <v>44</v>
      </c>
      <c r="O6" s="50"/>
      <c r="P6" s="50"/>
      <c r="Q6" s="50"/>
      <c r="R6" s="50"/>
      <c r="S6" s="51"/>
      <c r="T6" s="147"/>
      <c r="U6" s="147"/>
      <c r="V6" s="1"/>
      <c r="W6" s="1"/>
      <c r="X6" s="1"/>
      <c r="Y6" s="1"/>
      <c r="Z6" s="1"/>
    </row>
    <row r="7">
      <c r="A7" s="170" t="s">
        <v>48</v>
      </c>
      <c r="B7" s="171"/>
      <c r="C7" s="172"/>
      <c r="D7" s="172"/>
      <c r="E7" s="173"/>
      <c r="F7" s="148" t="s">
        <v>830</v>
      </c>
      <c r="G7" s="170"/>
      <c r="H7" s="170"/>
      <c r="I7" s="174"/>
      <c r="J7" s="46"/>
      <c r="K7" s="46"/>
      <c r="L7" s="46"/>
      <c r="M7" s="46"/>
      <c r="N7" s="164"/>
      <c r="O7" s="46"/>
      <c r="P7" s="46"/>
      <c r="Q7" s="46"/>
      <c r="R7" s="46"/>
      <c r="S7" s="164"/>
      <c r="T7" s="147"/>
      <c r="U7" s="147"/>
      <c r="V7" s="1"/>
      <c r="W7" s="1"/>
      <c r="X7" s="1"/>
      <c r="Y7" s="1"/>
      <c r="Z7" s="1"/>
    </row>
    <row r="8">
      <c r="A8" s="45" t="s">
        <v>48</v>
      </c>
      <c r="B8" s="165"/>
      <c r="C8" s="166"/>
      <c r="D8" s="45" t="s">
        <v>39</v>
      </c>
      <c r="E8" s="167">
        <v>1.0</v>
      </c>
      <c r="F8" s="47" t="s">
        <v>49</v>
      </c>
      <c r="G8" s="168" t="s">
        <v>50</v>
      </c>
      <c r="H8" s="169" t="s">
        <v>51</v>
      </c>
      <c r="I8" s="52"/>
      <c r="J8" s="52"/>
      <c r="K8" s="52"/>
      <c r="L8" s="52"/>
      <c r="M8" s="52"/>
      <c r="N8" s="53"/>
      <c r="O8" s="52"/>
      <c r="P8" s="52"/>
      <c r="Q8" s="52"/>
      <c r="R8" s="52"/>
      <c r="S8" s="53"/>
      <c r="T8" s="147"/>
      <c r="U8" s="147"/>
      <c r="V8" s="1"/>
      <c r="W8" s="1"/>
      <c r="X8" s="1"/>
      <c r="Y8" s="1"/>
      <c r="Z8" s="1"/>
    </row>
    <row r="9">
      <c r="A9" s="45"/>
      <c r="B9" s="160"/>
      <c r="C9" s="45"/>
      <c r="D9" s="45"/>
      <c r="E9" s="167">
        <v>2.0</v>
      </c>
      <c r="F9" s="47" t="s">
        <v>49</v>
      </c>
      <c r="G9" s="168" t="s">
        <v>52</v>
      </c>
      <c r="H9" s="169" t="s">
        <v>831</v>
      </c>
      <c r="I9" s="50" t="s">
        <v>44</v>
      </c>
      <c r="J9" s="50" t="s">
        <v>44</v>
      </c>
      <c r="K9" s="50" t="s">
        <v>44</v>
      </c>
      <c r="L9" s="50" t="s">
        <v>44</v>
      </c>
      <c r="M9" s="50" t="s">
        <v>44</v>
      </c>
      <c r="N9" s="51" t="s">
        <v>44</v>
      </c>
      <c r="O9" s="50"/>
      <c r="P9" s="50"/>
      <c r="Q9" s="50"/>
      <c r="R9" s="50"/>
      <c r="S9" s="51" t="s">
        <v>44</v>
      </c>
      <c r="T9" s="147"/>
      <c r="U9" s="147"/>
      <c r="V9" s="1"/>
      <c r="W9" s="1"/>
      <c r="X9" s="1"/>
      <c r="Y9" s="1"/>
      <c r="Z9" s="1"/>
    </row>
    <row r="10">
      <c r="A10" s="45"/>
      <c r="B10" s="160"/>
      <c r="C10" s="45"/>
      <c r="D10" s="45"/>
      <c r="E10" s="167">
        <v>3.0</v>
      </c>
      <c r="F10" s="47" t="s">
        <v>49</v>
      </c>
      <c r="G10" s="168" t="s">
        <v>55</v>
      </c>
      <c r="H10" s="169" t="s">
        <v>56</v>
      </c>
      <c r="I10" s="50" t="s">
        <v>44</v>
      </c>
      <c r="J10" s="50" t="s">
        <v>44</v>
      </c>
      <c r="K10" s="50" t="s">
        <v>44</v>
      </c>
      <c r="L10" s="50" t="s">
        <v>44</v>
      </c>
      <c r="M10" s="50" t="s">
        <v>44</v>
      </c>
      <c r="N10" s="51" t="s">
        <v>44</v>
      </c>
      <c r="O10" s="50"/>
      <c r="P10" s="50"/>
      <c r="Q10" s="50"/>
      <c r="R10" s="50"/>
      <c r="S10" s="51" t="s">
        <v>44</v>
      </c>
      <c r="T10" s="147"/>
      <c r="U10" s="147"/>
      <c r="V10" s="1"/>
      <c r="W10" s="1"/>
      <c r="X10" s="1"/>
      <c r="Y10" s="1"/>
      <c r="Z10" s="1"/>
    </row>
    <row r="11">
      <c r="A11" s="45"/>
      <c r="B11" s="160"/>
      <c r="C11" s="45"/>
      <c r="D11" s="45"/>
      <c r="E11" s="167">
        <v>4.0</v>
      </c>
      <c r="F11" s="47" t="s">
        <v>49</v>
      </c>
      <c r="G11" s="168" t="s">
        <v>58</v>
      </c>
      <c r="H11" s="169" t="s">
        <v>59</v>
      </c>
      <c r="I11" s="50" t="s">
        <v>44</v>
      </c>
      <c r="J11" s="50" t="s">
        <v>44</v>
      </c>
      <c r="K11" s="50" t="s">
        <v>44</v>
      </c>
      <c r="L11" s="50" t="s">
        <v>44</v>
      </c>
      <c r="M11" s="50" t="s">
        <v>44</v>
      </c>
      <c r="N11" s="51" t="s">
        <v>44</v>
      </c>
      <c r="O11" s="50"/>
      <c r="P11" s="50"/>
      <c r="Q11" s="50"/>
      <c r="R11" s="50"/>
      <c r="S11" s="51" t="s">
        <v>44</v>
      </c>
      <c r="T11" s="147"/>
      <c r="U11" s="147"/>
      <c r="V11" s="1"/>
      <c r="W11" s="1"/>
      <c r="X11" s="1"/>
      <c r="Y11" s="1"/>
      <c r="Z11" s="1"/>
    </row>
    <row r="12">
      <c r="A12" s="45" t="s">
        <v>48</v>
      </c>
      <c r="B12" s="175"/>
      <c r="C12" s="166"/>
      <c r="D12" s="45"/>
      <c r="E12" s="167">
        <v>1.0</v>
      </c>
      <c r="F12" s="47" t="s">
        <v>49</v>
      </c>
      <c r="G12" s="168" t="s">
        <v>60</v>
      </c>
      <c r="H12" s="169" t="s">
        <v>832</v>
      </c>
      <c r="I12" s="50" t="s">
        <v>44</v>
      </c>
      <c r="J12" s="50" t="s">
        <v>44</v>
      </c>
      <c r="K12" s="50" t="s">
        <v>44</v>
      </c>
      <c r="L12" s="50" t="s">
        <v>44</v>
      </c>
      <c r="M12" s="50" t="s">
        <v>44</v>
      </c>
      <c r="N12" s="51" t="s">
        <v>44</v>
      </c>
      <c r="O12" s="50"/>
      <c r="P12" s="50"/>
      <c r="Q12" s="50"/>
      <c r="R12" s="50"/>
      <c r="S12" s="51"/>
      <c r="T12" s="147"/>
      <c r="U12" s="147"/>
      <c r="V12" s="1"/>
      <c r="W12" s="1"/>
      <c r="X12" s="1"/>
      <c r="Y12" s="1"/>
      <c r="Z12" s="1"/>
    </row>
    <row r="13">
      <c r="A13" s="45" t="s">
        <v>48</v>
      </c>
      <c r="B13" s="165"/>
      <c r="C13" s="166"/>
      <c r="D13" s="45" t="s">
        <v>39</v>
      </c>
      <c r="E13" s="167">
        <v>1.0</v>
      </c>
      <c r="F13" s="47" t="s">
        <v>49</v>
      </c>
      <c r="G13" s="168" t="s">
        <v>62</v>
      </c>
      <c r="H13" s="176" t="s">
        <v>833</v>
      </c>
      <c r="I13" s="50" t="s">
        <v>44</v>
      </c>
      <c r="J13" s="50" t="s">
        <v>44</v>
      </c>
      <c r="K13" s="50" t="s">
        <v>44</v>
      </c>
      <c r="L13" s="50" t="s">
        <v>44</v>
      </c>
      <c r="M13" s="50" t="s">
        <v>44</v>
      </c>
      <c r="N13" s="51" t="s">
        <v>44</v>
      </c>
      <c r="O13" s="50"/>
      <c r="P13" s="50"/>
      <c r="Q13" s="50"/>
      <c r="R13" s="50"/>
      <c r="S13" s="51"/>
      <c r="T13" s="147"/>
      <c r="U13" s="147"/>
      <c r="V13" s="1"/>
      <c r="W13" s="1"/>
      <c r="X13" s="1"/>
      <c r="Y13" s="1"/>
      <c r="Z13" s="1"/>
    </row>
    <row r="14">
      <c r="A14" s="45" t="s">
        <v>48</v>
      </c>
      <c r="B14" s="160"/>
      <c r="C14" s="45"/>
      <c r="D14" s="45"/>
      <c r="E14" s="167">
        <v>2.0</v>
      </c>
      <c r="F14" s="47" t="s">
        <v>49</v>
      </c>
      <c r="G14" s="168" t="s">
        <v>64</v>
      </c>
      <c r="H14" s="169" t="s">
        <v>834</v>
      </c>
      <c r="I14" s="50" t="s">
        <v>44</v>
      </c>
      <c r="J14" s="50" t="s">
        <v>44</v>
      </c>
      <c r="K14" s="50" t="s">
        <v>44</v>
      </c>
      <c r="L14" s="50" t="s">
        <v>44</v>
      </c>
      <c r="M14" s="50" t="s">
        <v>44</v>
      </c>
      <c r="N14" s="51" t="s">
        <v>44</v>
      </c>
      <c r="O14" s="50"/>
      <c r="P14" s="50"/>
      <c r="Q14" s="50"/>
      <c r="R14" s="50"/>
      <c r="S14" s="51"/>
      <c r="T14" s="147"/>
      <c r="U14" s="147"/>
      <c r="V14" s="1"/>
      <c r="W14" s="1"/>
      <c r="X14" s="1"/>
      <c r="Y14" s="1"/>
      <c r="Z14" s="1"/>
    </row>
    <row r="15">
      <c r="A15" s="45" t="s">
        <v>48</v>
      </c>
      <c r="B15" s="160"/>
      <c r="C15" s="45"/>
      <c r="D15" s="45"/>
      <c r="E15" s="167">
        <v>3.0</v>
      </c>
      <c r="F15" s="47" t="s">
        <v>49</v>
      </c>
      <c r="G15" s="168" t="s">
        <v>66</v>
      </c>
      <c r="H15" s="169" t="s">
        <v>835</v>
      </c>
      <c r="I15" s="50" t="s">
        <v>44</v>
      </c>
      <c r="J15" s="50" t="s">
        <v>44</v>
      </c>
      <c r="K15" s="50" t="s">
        <v>44</v>
      </c>
      <c r="L15" s="50" t="s">
        <v>44</v>
      </c>
      <c r="M15" s="50" t="s">
        <v>44</v>
      </c>
      <c r="N15" s="51" t="s">
        <v>44</v>
      </c>
      <c r="O15" s="50"/>
      <c r="P15" s="50"/>
      <c r="Q15" s="50"/>
      <c r="R15" s="50"/>
      <c r="S15" s="51"/>
      <c r="T15" s="147"/>
      <c r="U15" s="147"/>
      <c r="V15" s="1"/>
      <c r="W15" s="1"/>
      <c r="X15" s="1"/>
      <c r="Y15" s="1"/>
      <c r="Z15" s="1"/>
    </row>
    <row r="16">
      <c r="A16" s="45" t="s">
        <v>48</v>
      </c>
      <c r="B16" s="165"/>
      <c r="C16" s="166"/>
      <c r="D16" s="45" t="s">
        <v>39</v>
      </c>
      <c r="E16" s="167">
        <v>1.0</v>
      </c>
      <c r="F16" s="47" t="s">
        <v>49</v>
      </c>
      <c r="G16" s="168" t="s">
        <v>68</v>
      </c>
      <c r="H16" s="169" t="s">
        <v>836</v>
      </c>
      <c r="I16" s="50" t="s">
        <v>44</v>
      </c>
      <c r="J16" s="50" t="s">
        <v>44</v>
      </c>
      <c r="K16" s="50" t="s">
        <v>44</v>
      </c>
      <c r="L16" s="50" t="s">
        <v>44</v>
      </c>
      <c r="M16" s="50" t="s">
        <v>44</v>
      </c>
      <c r="N16" s="51" t="s">
        <v>44</v>
      </c>
      <c r="O16" s="50"/>
      <c r="P16" s="50"/>
      <c r="Q16" s="50"/>
      <c r="R16" s="50"/>
      <c r="S16" s="51"/>
      <c r="T16" s="147"/>
      <c r="U16" s="147"/>
      <c r="V16" s="1"/>
      <c r="W16" s="1"/>
      <c r="X16" s="1"/>
      <c r="Y16" s="1"/>
      <c r="Z16" s="1"/>
    </row>
    <row r="17">
      <c r="A17" s="45" t="s">
        <v>48</v>
      </c>
      <c r="B17" s="160"/>
      <c r="C17" s="45"/>
      <c r="D17" s="45"/>
      <c r="E17" s="167">
        <v>2.0</v>
      </c>
      <c r="F17" s="47" t="s">
        <v>49</v>
      </c>
      <c r="G17" s="168" t="s">
        <v>70</v>
      </c>
      <c r="H17" s="169" t="s">
        <v>71</v>
      </c>
      <c r="I17" s="50" t="s">
        <v>44</v>
      </c>
      <c r="J17" s="50" t="s">
        <v>44</v>
      </c>
      <c r="K17" s="50" t="s">
        <v>44</v>
      </c>
      <c r="L17" s="50" t="s">
        <v>44</v>
      </c>
      <c r="M17" s="50" t="s">
        <v>44</v>
      </c>
      <c r="N17" s="51" t="s">
        <v>44</v>
      </c>
      <c r="O17" s="50"/>
      <c r="P17" s="50"/>
      <c r="Q17" s="50"/>
      <c r="R17" s="50"/>
      <c r="S17" s="51"/>
      <c r="T17" s="147"/>
      <c r="U17" s="147"/>
      <c r="V17" s="1"/>
      <c r="W17" s="1"/>
      <c r="X17" s="1"/>
      <c r="Y17" s="1"/>
      <c r="Z17" s="1"/>
    </row>
    <row r="18">
      <c r="A18" s="45" t="s">
        <v>48</v>
      </c>
      <c r="B18" s="160"/>
      <c r="C18" s="45"/>
      <c r="D18" s="45"/>
      <c r="E18" s="167">
        <v>3.0</v>
      </c>
      <c r="F18" s="47" t="s">
        <v>49</v>
      </c>
      <c r="G18" s="168" t="s">
        <v>72</v>
      </c>
      <c r="H18" s="169" t="s">
        <v>73</v>
      </c>
      <c r="I18" s="50" t="s">
        <v>44</v>
      </c>
      <c r="J18" s="50" t="s">
        <v>44</v>
      </c>
      <c r="K18" s="50" t="s">
        <v>44</v>
      </c>
      <c r="L18" s="50" t="s">
        <v>44</v>
      </c>
      <c r="M18" s="50" t="s">
        <v>44</v>
      </c>
      <c r="N18" s="51" t="s">
        <v>44</v>
      </c>
      <c r="O18" s="50"/>
      <c r="P18" s="50"/>
      <c r="Q18" s="50"/>
      <c r="R18" s="50"/>
      <c r="S18" s="51"/>
      <c r="T18" s="147"/>
      <c r="U18" s="147"/>
      <c r="V18" s="1"/>
      <c r="W18" s="1"/>
      <c r="X18" s="1"/>
      <c r="Y18" s="1"/>
      <c r="Z18" s="1"/>
    </row>
    <row r="19">
      <c r="A19" s="170" t="s">
        <v>74</v>
      </c>
      <c r="B19" s="171"/>
      <c r="C19" s="172"/>
      <c r="D19" s="172"/>
      <c r="E19" s="173"/>
      <c r="F19" s="148" t="s">
        <v>837</v>
      </c>
      <c r="G19" s="170"/>
      <c r="H19" s="170"/>
      <c r="I19" s="174"/>
      <c r="J19" s="46"/>
      <c r="K19" s="46"/>
      <c r="L19" s="46"/>
      <c r="M19" s="46"/>
      <c r="N19" s="164"/>
      <c r="O19" s="46"/>
      <c r="P19" s="46"/>
      <c r="Q19" s="46"/>
      <c r="R19" s="46"/>
      <c r="S19" s="164"/>
      <c r="T19" s="147"/>
      <c r="U19" s="147"/>
      <c r="V19" s="1"/>
      <c r="W19" s="1"/>
      <c r="X19" s="1"/>
      <c r="Y19" s="1"/>
      <c r="Z19" s="1"/>
    </row>
    <row r="20">
      <c r="A20" s="45" t="s">
        <v>74</v>
      </c>
      <c r="B20" s="165"/>
      <c r="C20" s="166"/>
      <c r="D20" s="45" t="s">
        <v>39</v>
      </c>
      <c r="E20" s="167">
        <v>1.0</v>
      </c>
      <c r="F20" s="47" t="s">
        <v>75</v>
      </c>
      <c r="G20" s="168" t="s">
        <v>76</v>
      </c>
      <c r="H20" s="169" t="s">
        <v>838</v>
      </c>
      <c r="I20" s="50" t="s">
        <v>44</v>
      </c>
      <c r="J20" s="50" t="s">
        <v>44</v>
      </c>
      <c r="K20" s="50" t="s">
        <v>44</v>
      </c>
      <c r="L20" s="50" t="s">
        <v>44</v>
      </c>
      <c r="M20" s="50" t="s">
        <v>44</v>
      </c>
      <c r="N20" s="51" t="s">
        <v>44</v>
      </c>
      <c r="O20" s="50"/>
      <c r="P20" s="50"/>
      <c r="Q20" s="50"/>
      <c r="R20" s="50"/>
      <c r="S20" s="51"/>
      <c r="T20" s="147"/>
      <c r="U20" s="147"/>
      <c r="V20" s="1"/>
      <c r="W20" s="1"/>
      <c r="X20" s="1"/>
      <c r="Y20" s="1"/>
      <c r="Z20" s="1"/>
    </row>
    <row r="21" ht="15.75" customHeight="1">
      <c r="A21" s="45" t="s">
        <v>74</v>
      </c>
      <c r="B21" s="165"/>
      <c r="C21" s="166"/>
      <c r="D21" s="45" t="s">
        <v>39</v>
      </c>
      <c r="E21" s="167">
        <v>1.0</v>
      </c>
      <c r="F21" s="47" t="s">
        <v>75</v>
      </c>
      <c r="G21" s="168" t="s">
        <v>78</v>
      </c>
      <c r="H21" s="169" t="s">
        <v>839</v>
      </c>
      <c r="I21" s="50" t="s">
        <v>44</v>
      </c>
      <c r="J21" s="50" t="s">
        <v>44</v>
      </c>
      <c r="K21" s="50" t="s">
        <v>44</v>
      </c>
      <c r="L21" s="50" t="s">
        <v>44</v>
      </c>
      <c r="M21" s="50" t="s">
        <v>44</v>
      </c>
      <c r="N21" s="51" t="s">
        <v>44</v>
      </c>
      <c r="O21" s="50"/>
      <c r="P21" s="50"/>
      <c r="Q21" s="50" t="s">
        <v>44</v>
      </c>
      <c r="R21" s="50"/>
      <c r="S21" s="51"/>
      <c r="T21" s="147"/>
      <c r="U21" s="147"/>
      <c r="V21" s="1"/>
      <c r="W21" s="1"/>
      <c r="X21" s="1"/>
      <c r="Y21" s="1"/>
      <c r="Z21" s="1"/>
    </row>
    <row r="22" ht="15.75" customHeight="1">
      <c r="A22" s="45" t="s">
        <v>74</v>
      </c>
      <c r="B22" s="160"/>
      <c r="C22" s="45"/>
      <c r="D22" s="45"/>
      <c r="E22" s="167">
        <v>2.0</v>
      </c>
      <c r="F22" s="47" t="s">
        <v>75</v>
      </c>
      <c r="G22" s="168" t="s">
        <v>80</v>
      </c>
      <c r="H22" s="169" t="s">
        <v>81</v>
      </c>
      <c r="I22" s="50" t="s">
        <v>44</v>
      </c>
      <c r="J22" s="50" t="s">
        <v>44</v>
      </c>
      <c r="K22" s="50" t="s">
        <v>44</v>
      </c>
      <c r="L22" s="50" t="s">
        <v>44</v>
      </c>
      <c r="M22" s="50" t="s">
        <v>44</v>
      </c>
      <c r="N22" s="51" t="s">
        <v>44</v>
      </c>
      <c r="O22" s="50"/>
      <c r="P22" s="50"/>
      <c r="Q22" s="50" t="s">
        <v>44</v>
      </c>
      <c r="R22" s="50"/>
      <c r="S22" s="51"/>
      <c r="T22" s="147"/>
      <c r="U22" s="147"/>
      <c r="V22" s="1"/>
      <c r="W22" s="1"/>
      <c r="X22" s="1"/>
      <c r="Y22" s="1"/>
      <c r="Z22" s="1"/>
    </row>
    <row r="23" ht="15.75" customHeight="1">
      <c r="A23" s="45" t="s">
        <v>74</v>
      </c>
      <c r="B23" s="175"/>
      <c r="C23" s="166"/>
      <c r="D23" s="45"/>
      <c r="E23" s="167">
        <v>1.0</v>
      </c>
      <c r="F23" s="47" t="s">
        <v>75</v>
      </c>
      <c r="G23" s="168" t="s">
        <v>82</v>
      </c>
      <c r="H23" s="169" t="s">
        <v>83</v>
      </c>
      <c r="I23" s="50" t="s">
        <v>44</v>
      </c>
      <c r="J23" s="50" t="s">
        <v>44</v>
      </c>
      <c r="K23" s="50" t="s">
        <v>44</v>
      </c>
      <c r="L23" s="50" t="s">
        <v>44</v>
      </c>
      <c r="M23" s="50" t="s">
        <v>44</v>
      </c>
      <c r="N23" s="51" t="s">
        <v>44</v>
      </c>
      <c r="O23" s="50"/>
      <c r="P23" s="50"/>
      <c r="Q23" s="50" t="s">
        <v>44</v>
      </c>
      <c r="R23" s="50" t="s">
        <v>44</v>
      </c>
      <c r="S23" s="51"/>
      <c r="T23" s="147"/>
      <c r="U23" s="147"/>
      <c r="V23" s="1"/>
      <c r="W23" s="1"/>
      <c r="X23" s="1"/>
      <c r="Y23" s="1"/>
      <c r="Z23" s="1"/>
    </row>
    <row r="24" ht="15.75" customHeight="1">
      <c r="A24" s="45" t="s">
        <v>74</v>
      </c>
      <c r="B24" s="175"/>
      <c r="C24" s="166"/>
      <c r="D24" s="45"/>
      <c r="E24" s="167">
        <v>1.0</v>
      </c>
      <c r="F24" s="47" t="s">
        <v>75</v>
      </c>
      <c r="G24" s="168" t="s">
        <v>84</v>
      </c>
      <c r="H24" s="169" t="s">
        <v>840</v>
      </c>
      <c r="I24" s="50" t="s">
        <v>44</v>
      </c>
      <c r="J24" s="50" t="s">
        <v>44</v>
      </c>
      <c r="K24" s="50" t="s">
        <v>44</v>
      </c>
      <c r="L24" s="50" t="s">
        <v>44</v>
      </c>
      <c r="M24" s="50" t="s">
        <v>44</v>
      </c>
      <c r="N24" s="51" t="s">
        <v>44</v>
      </c>
      <c r="O24" s="50"/>
      <c r="P24" s="50" t="s">
        <v>44</v>
      </c>
      <c r="Q24" s="50"/>
      <c r="R24" s="50" t="s">
        <v>44</v>
      </c>
      <c r="S24" s="51" t="s">
        <v>44</v>
      </c>
      <c r="T24" s="147"/>
      <c r="U24" s="147"/>
      <c r="V24" s="1"/>
      <c r="W24" s="1"/>
      <c r="X24" s="1"/>
      <c r="Y24" s="1"/>
      <c r="Z24" s="1"/>
    </row>
    <row r="25" ht="15.75" customHeight="1">
      <c r="A25" s="170" t="s">
        <v>86</v>
      </c>
      <c r="B25" s="171"/>
      <c r="C25" s="172"/>
      <c r="D25" s="172"/>
      <c r="E25" s="173"/>
      <c r="F25" s="148" t="s">
        <v>841</v>
      </c>
      <c r="G25" s="170"/>
      <c r="H25" s="170"/>
      <c r="I25" s="174"/>
      <c r="J25" s="46"/>
      <c r="K25" s="46"/>
      <c r="L25" s="46"/>
      <c r="M25" s="46"/>
      <c r="N25" s="164"/>
      <c r="O25" s="46"/>
      <c r="P25" s="46"/>
      <c r="Q25" s="46"/>
      <c r="R25" s="46"/>
      <c r="S25" s="164"/>
      <c r="T25" s="147"/>
      <c r="U25" s="147"/>
      <c r="V25" s="1"/>
      <c r="W25" s="1"/>
      <c r="X25" s="1"/>
      <c r="Y25" s="1"/>
      <c r="Z25" s="1"/>
    </row>
    <row r="26" ht="15.75" customHeight="1">
      <c r="A26" s="45" t="s">
        <v>86</v>
      </c>
      <c r="B26" s="175"/>
      <c r="C26" s="166"/>
      <c r="D26" s="45"/>
      <c r="E26" s="167">
        <v>1.0</v>
      </c>
      <c r="F26" s="47" t="s">
        <v>87</v>
      </c>
      <c r="G26" s="168" t="s">
        <v>88</v>
      </c>
      <c r="H26" s="176" t="s">
        <v>842</v>
      </c>
      <c r="I26" s="50" t="s">
        <v>44</v>
      </c>
      <c r="J26" s="50" t="s">
        <v>44</v>
      </c>
      <c r="K26" s="50" t="s">
        <v>44</v>
      </c>
      <c r="L26" s="50" t="s">
        <v>44</v>
      </c>
      <c r="M26" s="50" t="s">
        <v>44</v>
      </c>
      <c r="N26" s="51" t="s">
        <v>44</v>
      </c>
      <c r="O26" s="50"/>
      <c r="P26" s="50"/>
      <c r="Q26" s="50"/>
      <c r="R26" s="50"/>
      <c r="S26" s="51"/>
      <c r="T26" s="147"/>
      <c r="U26" s="147"/>
      <c r="V26" s="1"/>
      <c r="W26" s="1"/>
      <c r="X26" s="1"/>
      <c r="Y26" s="1"/>
      <c r="Z26" s="1"/>
    </row>
    <row r="27" ht="15.75" customHeight="1">
      <c r="A27" s="45" t="s">
        <v>86</v>
      </c>
      <c r="B27" s="175"/>
      <c r="C27" s="166"/>
      <c r="D27" s="45"/>
      <c r="E27" s="167">
        <v>1.0</v>
      </c>
      <c r="F27" s="47" t="s">
        <v>87</v>
      </c>
      <c r="G27" s="168" t="s">
        <v>90</v>
      </c>
      <c r="H27" s="176" t="s">
        <v>843</v>
      </c>
      <c r="I27" s="50" t="s">
        <v>44</v>
      </c>
      <c r="J27" s="50" t="s">
        <v>44</v>
      </c>
      <c r="K27" s="50" t="s">
        <v>44</v>
      </c>
      <c r="L27" s="50" t="s">
        <v>44</v>
      </c>
      <c r="M27" s="50" t="s">
        <v>44</v>
      </c>
      <c r="N27" s="51" t="s">
        <v>44</v>
      </c>
      <c r="O27" s="50"/>
      <c r="P27" s="50"/>
      <c r="Q27" s="50"/>
      <c r="R27" s="50"/>
      <c r="S27" s="51"/>
      <c r="T27" s="147"/>
      <c r="U27" s="147"/>
      <c r="V27" s="1"/>
      <c r="W27" s="1"/>
      <c r="X27" s="1"/>
      <c r="Y27" s="1"/>
      <c r="Z27" s="1"/>
    </row>
    <row r="28" ht="15.75" customHeight="1">
      <c r="A28" s="45" t="s">
        <v>86</v>
      </c>
      <c r="B28" s="175"/>
      <c r="C28" s="166"/>
      <c r="D28" s="45"/>
      <c r="E28" s="167">
        <v>1.0</v>
      </c>
      <c r="F28" s="47" t="s">
        <v>87</v>
      </c>
      <c r="G28" s="168" t="s">
        <v>92</v>
      </c>
      <c r="H28" s="169" t="s">
        <v>844</v>
      </c>
      <c r="I28" s="50" t="s">
        <v>44</v>
      </c>
      <c r="J28" s="50" t="s">
        <v>44</v>
      </c>
      <c r="K28" s="50" t="s">
        <v>44</v>
      </c>
      <c r="L28" s="50" t="s">
        <v>44</v>
      </c>
      <c r="M28" s="50" t="s">
        <v>44</v>
      </c>
      <c r="N28" s="51" t="s">
        <v>44</v>
      </c>
      <c r="O28" s="50"/>
      <c r="P28" s="50"/>
      <c r="Q28" s="50"/>
      <c r="R28" s="50" t="s">
        <v>44</v>
      </c>
      <c r="S28" s="51"/>
      <c r="T28" s="147"/>
      <c r="U28" s="147"/>
      <c r="V28" s="1"/>
      <c r="W28" s="1"/>
      <c r="X28" s="1"/>
      <c r="Y28" s="1"/>
      <c r="Z28" s="1"/>
    </row>
    <row r="29" ht="15.75" customHeight="1">
      <c r="A29" s="45" t="s">
        <v>86</v>
      </c>
      <c r="B29" s="175"/>
      <c r="C29" s="166"/>
      <c r="D29" s="45"/>
      <c r="E29" s="167">
        <v>1.0</v>
      </c>
      <c r="F29" s="47" t="s">
        <v>87</v>
      </c>
      <c r="G29" s="168" t="s">
        <v>94</v>
      </c>
      <c r="H29" s="169" t="s">
        <v>845</v>
      </c>
      <c r="I29" s="50" t="s">
        <v>44</v>
      </c>
      <c r="J29" s="50" t="s">
        <v>44</v>
      </c>
      <c r="K29" s="50" t="s">
        <v>44</v>
      </c>
      <c r="L29" s="50" t="s">
        <v>44</v>
      </c>
      <c r="M29" s="50" t="s">
        <v>44</v>
      </c>
      <c r="N29" s="51" t="s">
        <v>44</v>
      </c>
      <c r="O29" s="50"/>
      <c r="P29" s="50"/>
      <c r="Q29" s="50"/>
      <c r="R29" s="50"/>
      <c r="S29" s="51"/>
      <c r="T29" s="147"/>
      <c r="U29" s="147"/>
      <c r="V29" s="1"/>
      <c r="W29" s="1"/>
      <c r="X29" s="1"/>
      <c r="Y29" s="1"/>
      <c r="Z29" s="1"/>
    </row>
    <row r="30" ht="15.75" customHeight="1">
      <c r="A30" s="170" t="s">
        <v>96</v>
      </c>
      <c r="B30" s="171"/>
      <c r="C30" s="172"/>
      <c r="D30" s="172"/>
      <c r="E30" s="177"/>
      <c r="F30" s="148" t="s">
        <v>846</v>
      </c>
      <c r="G30" s="170"/>
      <c r="H30" s="170"/>
      <c r="I30" s="174"/>
      <c r="J30" s="46"/>
      <c r="K30" s="46"/>
      <c r="L30" s="46"/>
      <c r="M30" s="46"/>
      <c r="N30" s="164"/>
      <c r="O30" s="46"/>
      <c r="P30" s="46"/>
      <c r="Q30" s="46"/>
      <c r="R30" s="46"/>
      <c r="S30" s="164"/>
      <c r="T30" s="147"/>
      <c r="U30" s="147"/>
      <c r="V30" s="1"/>
      <c r="W30" s="1"/>
      <c r="X30" s="1"/>
      <c r="Y30" s="1"/>
      <c r="Z30" s="1"/>
    </row>
    <row r="31" ht="15.75" customHeight="1">
      <c r="A31" s="45" t="s">
        <v>96</v>
      </c>
      <c r="B31" s="175"/>
      <c r="C31" s="166"/>
      <c r="D31" s="45"/>
      <c r="E31" s="167">
        <v>1.0</v>
      </c>
      <c r="F31" s="54" t="s">
        <v>97</v>
      </c>
      <c r="G31" s="168" t="s">
        <v>98</v>
      </c>
      <c r="H31" s="178" t="s">
        <v>847</v>
      </c>
      <c r="I31" s="50" t="s">
        <v>44</v>
      </c>
      <c r="J31" s="50" t="s">
        <v>44</v>
      </c>
      <c r="K31" s="50" t="s">
        <v>44</v>
      </c>
      <c r="L31" s="50" t="s">
        <v>44</v>
      </c>
      <c r="M31" s="50" t="s">
        <v>44</v>
      </c>
      <c r="N31" s="51" t="s">
        <v>44</v>
      </c>
      <c r="O31" s="50"/>
      <c r="P31" s="50"/>
      <c r="Q31" s="50"/>
      <c r="R31" s="50"/>
      <c r="S31" s="51"/>
      <c r="T31" s="147"/>
      <c r="U31" s="147"/>
      <c r="V31" s="1"/>
      <c r="W31" s="1"/>
      <c r="X31" s="1"/>
      <c r="Y31" s="1"/>
      <c r="Z31" s="1"/>
    </row>
    <row r="32" ht="15.75" customHeight="1">
      <c r="A32" s="115"/>
      <c r="B32" s="179"/>
      <c r="C32" s="180"/>
      <c r="D32" s="115"/>
      <c r="E32" s="180"/>
      <c r="F32" s="115"/>
      <c r="G32" s="115"/>
      <c r="H32" s="115"/>
      <c r="I32" s="115"/>
      <c r="J32" s="115"/>
      <c r="K32" s="115"/>
      <c r="L32" s="115"/>
      <c r="M32" s="115"/>
      <c r="N32" s="115"/>
      <c r="O32" s="115"/>
      <c r="P32" s="115"/>
      <c r="Q32" s="115"/>
      <c r="R32" s="115"/>
      <c r="S32" s="115"/>
      <c r="T32" s="147"/>
      <c r="U32" s="147"/>
      <c r="V32" s="1"/>
      <c r="W32" s="1"/>
      <c r="X32" s="1"/>
      <c r="Y32" s="1"/>
      <c r="Z32" s="1"/>
    </row>
    <row r="33" ht="15.75" customHeight="1">
      <c r="A33" s="115"/>
      <c r="B33" s="179"/>
      <c r="C33" s="180"/>
      <c r="D33" s="115"/>
      <c r="E33" s="180"/>
      <c r="F33" s="115"/>
      <c r="G33" s="115"/>
      <c r="H33" s="115"/>
      <c r="I33" s="115"/>
      <c r="J33" s="115"/>
      <c r="K33" s="115"/>
      <c r="L33" s="115"/>
      <c r="M33" s="115"/>
      <c r="N33" s="115"/>
      <c r="O33" s="115"/>
      <c r="P33" s="115"/>
      <c r="Q33" s="115"/>
      <c r="R33" s="115"/>
      <c r="S33" s="115"/>
      <c r="T33" s="147"/>
      <c r="U33" s="147"/>
      <c r="V33" s="1"/>
      <c r="W33" s="1"/>
      <c r="X33" s="1"/>
      <c r="Y33" s="1"/>
      <c r="Z33" s="1"/>
    </row>
    <row r="34" ht="15.75" customHeight="1">
      <c r="A34" s="115"/>
      <c r="B34" s="179"/>
      <c r="C34" s="180"/>
      <c r="D34" s="115"/>
      <c r="E34" s="180"/>
      <c r="F34" s="115"/>
      <c r="G34" s="115"/>
      <c r="H34" s="115"/>
      <c r="I34" s="115"/>
      <c r="J34" s="115"/>
      <c r="K34" s="115"/>
      <c r="L34" s="115"/>
      <c r="M34" s="115"/>
      <c r="N34" s="115"/>
      <c r="O34" s="115"/>
      <c r="P34" s="115"/>
      <c r="Q34" s="115"/>
      <c r="R34" s="115"/>
      <c r="S34" s="115"/>
      <c r="T34" s="147"/>
      <c r="U34" s="147"/>
      <c r="V34" s="1"/>
      <c r="W34" s="1"/>
      <c r="X34" s="1"/>
      <c r="Y34" s="1"/>
      <c r="Z34" s="1"/>
    </row>
    <row r="35" ht="15.75" customHeight="1">
      <c r="A35" s="115"/>
      <c r="B35" s="179"/>
      <c r="C35" s="180"/>
      <c r="D35" s="115"/>
      <c r="E35" s="180"/>
      <c r="F35" s="115"/>
      <c r="G35" s="115"/>
      <c r="H35" s="115"/>
      <c r="I35" s="115"/>
      <c r="J35" s="115"/>
      <c r="K35" s="115"/>
      <c r="L35" s="115"/>
      <c r="M35" s="115"/>
      <c r="N35" s="115"/>
      <c r="O35" s="115"/>
      <c r="P35" s="115"/>
      <c r="Q35" s="115"/>
      <c r="R35" s="115"/>
      <c r="S35" s="115"/>
      <c r="T35" s="147"/>
      <c r="U35" s="147"/>
      <c r="V35" s="1"/>
      <c r="W35" s="1"/>
      <c r="X35" s="1"/>
      <c r="Y35" s="1"/>
      <c r="Z35" s="1"/>
    </row>
    <row r="36" ht="15.75" customHeight="1">
      <c r="A36" s="115"/>
      <c r="B36" s="179"/>
      <c r="C36" s="180"/>
      <c r="D36" s="115"/>
      <c r="E36" s="180"/>
      <c r="F36" s="115"/>
      <c r="G36" s="115"/>
      <c r="H36" s="115"/>
      <c r="I36" s="115"/>
      <c r="J36" s="115"/>
      <c r="K36" s="115"/>
      <c r="L36" s="115"/>
      <c r="M36" s="115"/>
      <c r="N36" s="115"/>
      <c r="O36" s="115"/>
      <c r="P36" s="115"/>
      <c r="Q36" s="115"/>
      <c r="R36" s="115"/>
      <c r="S36" s="115"/>
      <c r="T36" s="147"/>
      <c r="U36" s="147"/>
      <c r="V36" s="1"/>
      <c r="W36" s="1"/>
      <c r="X36" s="1"/>
      <c r="Y36" s="1"/>
      <c r="Z36" s="1"/>
    </row>
    <row r="37" ht="15.75" customHeight="1">
      <c r="A37" s="115"/>
      <c r="B37" s="179"/>
      <c r="C37" s="180"/>
      <c r="D37" s="115"/>
      <c r="E37" s="180"/>
      <c r="F37" s="115"/>
      <c r="G37" s="115"/>
      <c r="H37" s="115"/>
      <c r="I37" s="115"/>
      <c r="J37" s="115"/>
      <c r="K37" s="115"/>
      <c r="L37" s="115"/>
      <c r="M37" s="115"/>
      <c r="N37" s="115"/>
      <c r="O37" s="115"/>
      <c r="P37" s="115"/>
      <c r="Q37" s="115"/>
      <c r="R37" s="115"/>
      <c r="S37" s="115"/>
      <c r="T37" s="147"/>
      <c r="U37" s="147"/>
      <c r="V37" s="1"/>
      <c r="W37" s="1"/>
      <c r="X37" s="1"/>
      <c r="Y37" s="1"/>
      <c r="Z37" s="1"/>
    </row>
    <row r="38" ht="15.75" customHeight="1">
      <c r="A38" s="115"/>
      <c r="B38" s="179"/>
      <c r="C38" s="180"/>
      <c r="D38" s="115"/>
      <c r="E38" s="180"/>
      <c r="F38" s="115"/>
      <c r="G38" s="115"/>
      <c r="H38" s="115"/>
      <c r="I38" s="115"/>
      <c r="J38" s="115"/>
      <c r="K38" s="115"/>
      <c r="L38" s="115"/>
      <c r="M38" s="115"/>
      <c r="N38" s="115"/>
      <c r="O38" s="115"/>
      <c r="P38" s="115"/>
      <c r="Q38" s="115"/>
      <c r="R38" s="115"/>
      <c r="S38" s="115"/>
      <c r="T38" s="147"/>
      <c r="U38" s="147"/>
      <c r="V38" s="1"/>
      <c r="W38" s="1"/>
      <c r="X38" s="1"/>
      <c r="Y38" s="1"/>
      <c r="Z38" s="1"/>
    </row>
    <row r="39" ht="15.75" customHeight="1">
      <c r="A39" s="115"/>
      <c r="B39" s="179"/>
      <c r="C39" s="180"/>
      <c r="D39" s="115"/>
      <c r="E39" s="180"/>
      <c r="F39" s="115"/>
      <c r="G39" s="115"/>
      <c r="H39" s="115"/>
      <c r="I39" s="115"/>
      <c r="J39" s="115"/>
      <c r="K39" s="115"/>
      <c r="L39" s="115"/>
      <c r="M39" s="115"/>
      <c r="N39" s="115"/>
      <c r="O39" s="115"/>
      <c r="P39" s="115"/>
      <c r="Q39" s="115"/>
      <c r="R39" s="115"/>
      <c r="S39" s="115"/>
      <c r="T39" s="147"/>
      <c r="U39" s="147"/>
      <c r="V39" s="1"/>
      <c r="W39" s="1"/>
      <c r="X39" s="1"/>
      <c r="Y39" s="1"/>
      <c r="Z39" s="1"/>
    </row>
    <row r="40" ht="15.75" customHeight="1">
      <c r="A40" s="115"/>
      <c r="B40" s="179"/>
      <c r="C40" s="180"/>
      <c r="D40" s="115"/>
      <c r="E40" s="180"/>
      <c r="F40" s="115"/>
      <c r="G40" s="115"/>
      <c r="H40" s="115"/>
      <c r="I40" s="115"/>
      <c r="J40" s="115"/>
      <c r="K40" s="115"/>
      <c r="L40" s="115"/>
      <c r="M40" s="115"/>
      <c r="N40" s="115"/>
      <c r="O40" s="115"/>
      <c r="P40" s="115"/>
      <c r="Q40" s="115"/>
      <c r="R40" s="115"/>
      <c r="S40" s="115"/>
      <c r="T40" s="147"/>
      <c r="U40" s="147"/>
      <c r="V40" s="1"/>
      <c r="W40" s="1"/>
      <c r="X40" s="1"/>
      <c r="Y40" s="1"/>
      <c r="Z40" s="1"/>
    </row>
    <row r="41" ht="15.75" customHeight="1">
      <c r="A41" s="115"/>
      <c r="B41" s="179"/>
      <c r="C41" s="180"/>
      <c r="D41" s="115"/>
      <c r="E41" s="180"/>
      <c r="F41" s="115"/>
      <c r="G41" s="115"/>
      <c r="H41" s="115"/>
      <c r="I41" s="115"/>
      <c r="J41" s="115"/>
      <c r="K41" s="115"/>
      <c r="L41" s="115"/>
      <c r="M41" s="115"/>
      <c r="N41" s="115"/>
      <c r="O41" s="115"/>
      <c r="P41" s="115"/>
      <c r="Q41" s="115"/>
      <c r="R41" s="115"/>
      <c r="S41" s="115"/>
      <c r="T41" s="147"/>
      <c r="U41" s="147"/>
      <c r="V41" s="1"/>
      <c r="W41" s="1"/>
      <c r="X41" s="1"/>
      <c r="Y41" s="1"/>
      <c r="Z41" s="1"/>
    </row>
  </sheetData>
  <mergeCells count="2">
    <mergeCell ref="I1:N1"/>
    <mergeCell ref="O1:S1"/>
  </mergeCells>
  <printOptions/>
  <pageMargins bottom="1.0" footer="0.0" header="0.0" left="1.0" right="1.0" top="1.0"/>
  <pageSetup paperSize="3" orientation="landscape"/>
  <headerFooter>
    <oddHeader>&amp;L&amp;F&amp;R&amp;A</oddHeader>
    <oddFooter>&amp;L&amp;D&amp;C000000&amp;P</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D9B79"/>
    <outlinePr summaryBelow="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7.38"/>
    <col customWidth="1" min="2" max="2" width="13.38"/>
    <col customWidth="1" min="3" max="3" width="25.0"/>
    <col customWidth="1" min="4" max="4" width="11.88"/>
    <col customWidth="1" min="5" max="5" width="10.38"/>
    <col customWidth="1" min="6" max="7" width="26.38"/>
    <col customWidth="1" min="8" max="8" width="70.38"/>
    <col customWidth="1" min="9" max="11" width="16.13"/>
    <col customWidth="1" min="12" max="12" width="21.75"/>
    <col customWidth="1" min="13" max="15" width="16.13"/>
    <col customWidth="1" min="16" max="17" width="21.75"/>
    <col customWidth="1" min="18" max="19" width="16.13"/>
    <col customWidth="1" min="20" max="21" width="12.38"/>
  </cols>
  <sheetData>
    <row r="1" ht="12.75" customHeight="1">
      <c r="A1" s="143"/>
      <c r="B1" s="143"/>
      <c r="C1" s="143"/>
      <c r="D1" s="143"/>
      <c r="E1" s="143"/>
      <c r="F1" s="143"/>
      <c r="G1" s="143"/>
      <c r="H1" s="143"/>
      <c r="I1" s="32" t="s">
        <v>19</v>
      </c>
      <c r="J1" s="33"/>
      <c r="K1" s="33"/>
      <c r="L1" s="33"/>
      <c r="M1" s="33"/>
      <c r="N1" s="34"/>
      <c r="O1" s="35" t="s">
        <v>20</v>
      </c>
      <c r="P1" s="33"/>
      <c r="Q1" s="33"/>
      <c r="R1" s="33"/>
      <c r="S1" s="34"/>
      <c r="T1" s="1"/>
      <c r="U1" s="1"/>
      <c r="V1" s="1"/>
      <c r="W1" s="1"/>
      <c r="X1" s="1"/>
      <c r="Y1" s="1"/>
      <c r="Z1" s="1"/>
    </row>
    <row r="2" ht="12.75" customHeight="1">
      <c r="A2" s="37" t="s">
        <v>21</v>
      </c>
      <c r="B2" s="144" t="s">
        <v>823</v>
      </c>
      <c r="C2" s="144" t="s">
        <v>824</v>
      </c>
      <c r="D2" s="37" t="s">
        <v>22</v>
      </c>
      <c r="E2" s="144" t="s">
        <v>23</v>
      </c>
      <c r="F2" s="37" t="s">
        <v>24</v>
      </c>
      <c r="G2" s="37" t="s">
        <v>825</v>
      </c>
      <c r="H2" s="37" t="s">
        <v>26</v>
      </c>
      <c r="I2" s="40" t="s">
        <v>27</v>
      </c>
      <c r="J2" s="40" t="s">
        <v>28</v>
      </c>
      <c r="K2" s="40" t="s">
        <v>29</v>
      </c>
      <c r="L2" s="40" t="s">
        <v>30</v>
      </c>
      <c r="M2" s="40" t="s">
        <v>31</v>
      </c>
      <c r="N2" s="41" t="s">
        <v>32</v>
      </c>
      <c r="O2" s="146" t="s">
        <v>33</v>
      </c>
      <c r="P2" s="146" t="s">
        <v>34</v>
      </c>
      <c r="Q2" s="146" t="s">
        <v>35</v>
      </c>
      <c r="R2" s="146" t="s">
        <v>36</v>
      </c>
      <c r="S2" s="146" t="s">
        <v>37</v>
      </c>
      <c r="T2" s="1"/>
      <c r="U2" s="1"/>
      <c r="V2" s="1"/>
      <c r="W2" s="1"/>
      <c r="X2" s="1"/>
      <c r="Y2" s="1"/>
      <c r="Z2" s="1"/>
    </row>
    <row r="3" ht="12.75" customHeight="1">
      <c r="A3" s="181" t="s">
        <v>848</v>
      </c>
      <c r="B3" s="182"/>
      <c r="C3" s="183"/>
      <c r="D3" s="181"/>
      <c r="E3" s="184"/>
      <c r="F3" s="181"/>
      <c r="G3" s="181"/>
      <c r="H3" s="181"/>
      <c r="I3" s="185"/>
      <c r="J3" s="185"/>
      <c r="K3" s="185"/>
      <c r="L3" s="185"/>
      <c r="M3" s="185"/>
      <c r="N3" s="186"/>
      <c r="O3" s="185"/>
      <c r="P3" s="185"/>
      <c r="Q3" s="185"/>
      <c r="R3" s="185"/>
      <c r="S3" s="185"/>
      <c r="T3" s="1"/>
      <c r="U3" s="1"/>
      <c r="V3" s="1"/>
      <c r="W3" s="1"/>
      <c r="X3" s="1"/>
      <c r="Y3" s="1"/>
      <c r="Z3" s="1"/>
    </row>
    <row r="4" ht="12.75" customHeight="1">
      <c r="A4" s="187" t="s">
        <v>100</v>
      </c>
      <c r="B4" s="182"/>
      <c r="C4" s="183"/>
      <c r="D4" s="181"/>
      <c r="E4" s="188">
        <f>E5+E6+E9+E10+E11+E13+E14+E15+E16+E18+E19+E20+E22+E24+E27+E28+E29+E30+E31+E32+E33+E34+E36+E37+E39+E42+E45+E47+E48+E50+E51+E53+E55+E58+E60+E61+E62+E63+E64+E66+E68+E72+E74+E75+E77+E78+E79+E80+E81+E83+E84+E85+E87+E89+E90+E91+E94+E95+E96+E98+E100+E101+E25+E26</f>
        <v>86</v>
      </c>
      <c r="F4" s="189" t="s">
        <v>849</v>
      </c>
      <c r="G4" s="187"/>
      <c r="H4" s="187"/>
      <c r="I4" s="190"/>
      <c r="J4" s="190"/>
      <c r="K4" s="190"/>
      <c r="L4" s="190"/>
      <c r="M4" s="190"/>
      <c r="N4" s="191"/>
      <c r="O4" s="192"/>
      <c r="P4" s="192"/>
      <c r="Q4" s="192"/>
      <c r="R4" s="192"/>
      <c r="S4" s="192"/>
      <c r="T4" s="1"/>
      <c r="U4" s="1"/>
      <c r="V4" s="1"/>
      <c r="W4" s="1"/>
      <c r="X4" s="1"/>
      <c r="Y4" s="1"/>
      <c r="Z4" s="1"/>
    </row>
    <row r="5" ht="12.75" customHeight="1">
      <c r="A5" s="193" t="s">
        <v>100</v>
      </c>
      <c r="B5" s="194"/>
      <c r="C5" s="195"/>
      <c r="D5" s="196"/>
      <c r="E5" s="197">
        <v>1.0</v>
      </c>
      <c r="F5" s="198" t="s">
        <v>101</v>
      </c>
      <c r="G5" s="168" t="s">
        <v>102</v>
      </c>
      <c r="H5" s="176" t="s">
        <v>850</v>
      </c>
      <c r="I5" s="50" t="s">
        <v>44</v>
      </c>
      <c r="J5" s="50"/>
      <c r="K5" s="50"/>
      <c r="L5" s="50" t="s">
        <v>44</v>
      </c>
      <c r="M5" s="50"/>
      <c r="N5" s="51"/>
      <c r="O5" s="50"/>
      <c r="P5" s="50"/>
      <c r="Q5" s="50"/>
      <c r="R5" s="50" t="s">
        <v>44</v>
      </c>
      <c r="S5" s="50"/>
      <c r="T5" s="1"/>
      <c r="U5" s="1"/>
      <c r="V5" s="1"/>
      <c r="W5" s="1"/>
      <c r="X5" s="1"/>
      <c r="Y5" s="1"/>
      <c r="Z5" s="1"/>
    </row>
    <row r="6" ht="12.75" customHeight="1">
      <c r="A6" s="193" t="s">
        <v>100</v>
      </c>
      <c r="B6" s="194"/>
      <c r="C6" s="195"/>
      <c r="D6" s="196"/>
      <c r="E6" s="197">
        <v>1.0</v>
      </c>
      <c r="F6" s="198" t="s">
        <v>101</v>
      </c>
      <c r="G6" s="168" t="s">
        <v>104</v>
      </c>
      <c r="H6" s="169" t="s">
        <v>851</v>
      </c>
      <c r="I6" s="50" t="s">
        <v>44</v>
      </c>
      <c r="J6" s="50" t="s">
        <v>44</v>
      </c>
      <c r="K6" s="50" t="s">
        <v>44</v>
      </c>
      <c r="L6" s="50" t="s">
        <v>44</v>
      </c>
      <c r="M6" s="50" t="s">
        <v>44</v>
      </c>
      <c r="N6" s="51" t="s">
        <v>44</v>
      </c>
      <c r="O6" s="50" t="s">
        <v>44</v>
      </c>
      <c r="P6" s="50"/>
      <c r="Q6" s="50"/>
      <c r="R6" s="50"/>
      <c r="S6" s="50" t="s">
        <v>44</v>
      </c>
      <c r="T6" s="1"/>
      <c r="U6" s="1"/>
      <c r="V6" s="1"/>
      <c r="W6" s="1"/>
      <c r="X6" s="1"/>
      <c r="Y6" s="1"/>
      <c r="Z6" s="1"/>
    </row>
    <row r="7" ht="12.75" customHeight="1">
      <c r="A7" s="199" t="s">
        <v>106</v>
      </c>
      <c r="B7" s="200"/>
      <c r="C7" s="201"/>
      <c r="D7" s="196"/>
      <c r="E7" s="202"/>
      <c r="F7" s="203" t="s">
        <v>852</v>
      </c>
      <c r="G7" s="196"/>
      <c r="H7" s="196"/>
      <c r="I7" s="204"/>
      <c r="J7" s="204"/>
      <c r="K7" s="204"/>
      <c r="L7" s="204"/>
      <c r="M7" s="204"/>
      <c r="N7" s="204"/>
      <c r="O7" s="204"/>
      <c r="P7" s="204"/>
      <c r="Q7" s="204"/>
      <c r="R7" s="204"/>
      <c r="S7" s="204"/>
      <c r="T7" s="1"/>
      <c r="U7" s="1"/>
      <c r="V7" s="1"/>
      <c r="W7" s="1"/>
      <c r="X7" s="1"/>
      <c r="Y7" s="1"/>
      <c r="Z7" s="1"/>
    </row>
    <row r="8" ht="12.75" customHeight="1">
      <c r="A8" s="193" t="s">
        <v>106</v>
      </c>
      <c r="B8" s="194"/>
      <c r="C8" s="195"/>
      <c r="D8" s="196"/>
      <c r="E8" s="197">
        <v>1.0</v>
      </c>
      <c r="F8" s="198" t="s">
        <v>107</v>
      </c>
      <c r="G8" s="168" t="s">
        <v>108</v>
      </c>
      <c r="H8" s="176" t="s">
        <v>853</v>
      </c>
      <c r="I8" s="205" t="s">
        <v>44</v>
      </c>
      <c r="J8" s="205"/>
      <c r="K8" s="205"/>
      <c r="L8" s="205" t="s">
        <v>44</v>
      </c>
      <c r="M8" s="205" t="s">
        <v>44</v>
      </c>
      <c r="N8" s="206" t="s">
        <v>44</v>
      </c>
      <c r="O8" s="205"/>
      <c r="P8" s="205" t="s">
        <v>44</v>
      </c>
      <c r="Q8" s="205" t="s">
        <v>44</v>
      </c>
      <c r="R8" s="205" t="s">
        <v>44</v>
      </c>
      <c r="S8" s="205" t="s">
        <v>44</v>
      </c>
      <c r="T8" s="1"/>
      <c r="U8" s="1"/>
      <c r="V8" s="1"/>
      <c r="W8" s="1"/>
      <c r="X8" s="1"/>
      <c r="Y8" s="1"/>
      <c r="Z8" s="1"/>
    </row>
    <row r="9" ht="12.75" customHeight="1">
      <c r="A9" s="193" t="s">
        <v>106</v>
      </c>
      <c r="B9" s="207"/>
      <c r="C9" s="208"/>
      <c r="D9" s="196"/>
      <c r="E9" s="197">
        <v>2.0</v>
      </c>
      <c r="F9" s="198" t="s">
        <v>107</v>
      </c>
      <c r="G9" s="168" t="s">
        <v>110</v>
      </c>
      <c r="H9" s="169" t="s">
        <v>111</v>
      </c>
      <c r="I9" s="205" t="s">
        <v>44</v>
      </c>
      <c r="J9" s="205"/>
      <c r="K9" s="205"/>
      <c r="L9" s="205" t="s">
        <v>44</v>
      </c>
      <c r="M9" s="205" t="s">
        <v>44</v>
      </c>
      <c r="N9" s="206" t="s">
        <v>44</v>
      </c>
      <c r="O9" s="205"/>
      <c r="P9" s="205" t="s">
        <v>44</v>
      </c>
      <c r="Q9" s="205" t="s">
        <v>44</v>
      </c>
      <c r="R9" s="205" t="s">
        <v>44</v>
      </c>
      <c r="S9" s="205" t="s">
        <v>44</v>
      </c>
      <c r="T9" s="1"/>
      <c r="U9" s="1"/>
      <c r="V9" s="1"/>
      <c r="W9" s="1"/>
      <c r="X9" s="1"/>
      <c r="Y9" s="1"/>
      <c r="Z9" s="1"/>
    </row>
    <row r="10" ht="12.75" customHeight="1">
      <c r="A10" s="193" t="s">
        <v>106</v>
      </c>
      <c r="B10" s="194"/>
      <c r="C10" s="195"/>
      <c r="D10" s="196"/>
      <c r="E10" s="197">
        <v>1.0</v>
      </c>
      <c r="F10" s="198" t="s">
        <v>107</v>
      </c>
      <c r="G10" s="168" t="s">
        <v>854</v>
      </c>
      <c r="H10" s="169" t="s">
        <v>113</v>
      </c>
      <c r="I10" s="50" t="s">
        <v>44</v>
      </c>
      <c r="J10" s="50"/>
      <c r="K10" s="50"/>
      <c r="L10" s="50" t="s">
        <v>44</v>
      </c>
      <c r="M10" s="50"/>
      <c r="N10" s="51"/>
      <c r="O10" s="50"/>
      <c r="P10" s="50"/>
      <c r="Q10" s="50"/>
      <c r="R10" s="50" t="s">
        <v>44</v>
      </c>
      <c r="S10" s="50"/>
      <c r="T10" s="1"/>
      <c r="U10" s="1"/>
      <c r="V10" s="1"/>
      <c r="W10" s="1"/>
      <c r="X10" s="1"/>
      <c r="Y10" s="1"/>
      <c r="Z10" s="1"/>
    </row>
    <row r="11" ht="12.75" customHeight="1">
      <c r="A11" s="193" t="s">
        <v>106</v>
      </c>
      <c r="B11" s="194"/>
      <c r="C11" s="195"/>
      <c r="D11" s="196"/>
      <c r="E11" s="197">
        <v>1.0</v>
      </c>
      <c r="F11" s="198" t="s">
        <v>107</v>
      </c>
      <c r="G11" s="168" t="s">
        <v>115</v>
      </c>
      <c r="H11" s="176" t="s">
        <v>855</v>
      </c>
      <c r="I11" s="50" t="s">
        <v>44</v>
      </c>
      <c r="J11" s="50" t="s">
        <v>44</v>
      </c>
      <c r="K11" s="50"/>
      <c r="L11" s="50" t="s">
        <v>44</v>
      </c>
      <c r="M11" s="50" t="s">
        <v>44</v>
      </c>
      <c r="N11" s="51" t="s">
        <v>44</v>
      </c>
      <c r="O11" s="50"/>
      <c r="P11" s="50" t="s">
        <v>44</v>
      </c>
      <c r="Q11" s="50" t="s">
        <v>44</v>
      </c>
      <c r="R11" s="50"/>
      <c r="S11" s="50" t="s">
        <v>44</v>
      </c>
      <c r="T11" s="1"/>
      <c r="U11" s="1"/>
      <c r="V11" s="1"/>
      <c r="W11" s="1"/>
      <c r="X11" s="1"/>
      <c r="Y11" s="1"/>
      <c r="Z11" s="1"/>
    </row>
    <row r="12" ht="12.75" customHeight="1">
      <c r="A12" s="199" t="s">
        <v>117</v>
      </c>
      <c r="B12" s="207"/>
      <c r="C12" s="208"/>
      <c r="D12" s="196"/>
      <c r="E12" s="202"/>
      <c r="F12" s="209" t="s">
        <v>856</v>
      </c>
      <c r="G12" s="210"/>
      <c r="H12" s="210"/>
      <c r="I12" s="204"/>
      <c r="J12" s="204"/>
      <c r="K12" s="204"/>
      <c r="L12" s="204"/>
      <c r="M12" s="204"/>
      <c r="N12" s="211"/>
      <c r="O12" s="204"/>
      <c r="P12" s="204"/>
      <c r="Q12" s="204"/>
      <c r="R12" s="204"/>
      <c r="S12" s="204"/>
      <c r="T12" s="1"/>
      <c r="U12" s="1"/>
      <c r="V12" s="1"/>
      <c r="W12" s="1"/>
      <c r="X12" s="1"/>
      <c r="Y12" s="1"/>
      <c r="Z12" s="1"/>
    </row>
    <row r="13" ht="12.75" customHeight="1">
      <c r="A13" s="193" t="s">
        <v>117</v>
      </c>
      <c r="B13" s="194"/>
      <c r="C13" s="195"/>
      <c r="D13" s="196"/>
      <c r="E13" s="197">
        <v>1.0</v>
      </c>
      <c r="F13" s="198" t="s">
        <v>118</v>
      </c>
      <c r="G13" s="168" t="s">
        <v>119</v>
      </c>
      <c r="H13" s="176" t="s">
        <v>857</v>
      </c>
      <c r="I13" s="205"/>
      <c r="J13" s="205"/>
      <c r="K13" s="205"/>
      <c r="L13" s="205" t="s">
        <v>44</v>
      </c>
      <c r="M13" s="205"/>
      <c r="N13" s="206"/>
      <c r="O13" s="205"/>
      <c r="P13" s="205"/>
      <c r="Q13" s="205" t="s">
        <v>44</v>
      </c>
      <c r="R13" s="205"/>
      <c r="S13" s="205" t="s">
        <v>44</v>
      </c>
      <c r="T13" s="1"/>
      <c r="U13" s="1"/>
      <c r="V13" s="1"/>
      <c r="W13" s="1"/>
      <c r="X13" s="1"/>
      <c r="Y13" s="1"/>
      <c r="Z13" s="1"/>
    </row>
    <row r="14" ht="12.75" customHeight="1">
      <c r="A14" s="193" t="s">
        <v>117</v>
      </c>
      <c r="B14" s="212"/>
      <c r="C14" s="213"/>
      <c r="D14" s="196" t="s">
        <v>39</v>
      </c>
      <c r="E14" s="197">
        <v>1.0</v>
      </c>
      <c r="F14" s="198" t="s">
        <v>118</v>
      </c>
      <c r="G14" s="168" t="s">
        <v>121</v>
      </c>
      <c r="H14" s="214" t="s">
        <v>858</v>
      </c>
      <c r="I14" s="50" t="s">
        <v>44</v>
      </c>
      <c r="J14" s="50"/>
      <c r="K14" s="50"/>
      <c r="L14" s="50" t="s">
        <v>44</v>
      </c>
      <c r="M14" s="50" t="s">
        <v>44</v>
      </c>
      <c r="N14" s="51"/>
      <c r="O14" s="50"/>
      <c r="P14" s="50"/>
      <c r="Q14" s="50"/>
      <c r="R14" s="50" t="s">
        <v>44</v>
      </c>
      <c r="S14" s="50" t="s">
        <v>44</v>
      </c>
      <c r="T14" s="1"/>
      <c r="U14" s="1"/>
      <c r="V14" s="1"/>
      <c r="W14" s="1"/>
      <c r="X14" s="1"/>
      <c r="Y14" s="1"/>
      <c r="Z14" s="1"/>
    </row>
    <row r="15" ht="12.75" customHeight="1">
      <c r="A15" s="193" t="s">
        <v>117</v>
      </c>
      <c r="B15" s="194"/>
      <c r="C15" s="195"/>
      <c r="D15" s="196"/>
      <c r="E15" s="197">
        <v>1.0</v>
      </c>
      <c r="F15" s="198" t="s">
        <v>118</v>
      </c>
      <c r="G15" s="168" t="s">
        <v>123</v>
      </c>
      <c r="H15" s="176" t="s">
        <v>859</v>
      </c>
      <c r="I15" s="50"/>
      <c r="J15" s="50"/>
      <c r="K15" s="50"/>
      <c r="L15" s="50"/>
      <c r="M15" s="50"/>
      <c r="N15" s="51"/>
      <c r="O15" s="50"/>
      <c r="P15" s="50" t="s">
        <v>44</v>
      </c>
      <c r="Q15" s="50"/>
      <c r="R15" s="50"/>
      <c r="S15" s="50"/>
      <c r="T15" s="1"/>
      <c r="U15" s="1"/>
      <c r="V15" s="1"/>
      <c r="W15" s="1"/>
      <c r="X15" s="1"/>
      <c r="Y15" s="1"/>
      <c r="Z15" s="1"/>
    </row>
    <row r="16" ht="12.75" customHeight="1">
      <c r="A16" s="193" t="s">
        <v>117</v>
      </c>
      <c r="B16" s="212"/>
      <c r="C16" s="213"/>
      <c r="D16" s="196" t="s">
        <v>39</v>
      </c>
      <c r="E16" s="197">
        <v>1.0</v>
      </c>
      <c r="F16" s="198" t="s">
        <v>118</v>
      </c>
      <c r="G16" s="168" t="s">
        <v>125</v>
      </c>
      <c r="H16" s="176" t="s">
        <v>860</v>
      </c>
      <c r="I16" s="50"/>
      <c r="J16" s="50"/>
      <c r="K16" s="50"/>
      <c r="L16" s="50" t="s">
        <v>44</v>
      </c>
      <c r="M16" s="50" t="s">
        <v>44</v>
      </c>
      <c r="N16" s="51"/>
      <c r="O16" s="50"/>
      <c r="P16" s="50"/>
      <c r="Q16" s="50"/>
      <c r="R16" s="50"/>
      <c r="S16" s="50"/>
      <c r="T16" s="1"/>
      <c r="U16" s="1"/>
      <c r="V16" s="1"/>
      <c r="W16" s="1"/>
      <c r="X16" s="1"/>
      <c r="Y16" s="1"/>
      <c r="Z16" s="1"/>
    </row>
    <row r="17" ht="12.75" customHeight="1">
      <c r="A17" s="199" t="s">
        <v>127</v>
      </c>
      <c r="B17" s="207"/>
      <c r="C17" s="208"/>
      <c r="D17" s="197"/>
      <c r="E17" s="202"/>
      <c r="F17" s="215" t="s">
        <v>861</v>
      </c>
      <c r="G17" s="216"/>
      <c r="H17" s="216"/>
      <c r="I17" s="217"/>
      <c r="J17" s="217"/>
      <c r="K17" s="217"/>
      <c r="L17" s="217"/>
      <c r="M17" s="217"/>
      <c r="N17" s="218"/>
      <c r="O17" s="217"/>
      <c r="P17" s="217"/>
      <c r="Q17" s="217"/>
      <c r="R17" s="217"/>
      <c r="S17" s="217"/>
      <c r="T17" s="1"/>
      <c r="U17" s="1"/>
      <c r="V17" s="1"/>
      <c r="W17" s="1"/>
      <c r="X17" s="1"/>
      <c r="Y17" s="1"/>
      <c r="Z17" s="1"/>
    </row>
    <row r="18" ht="12.75" customHeight="1">
      <c r="A18" s="193" t="s">
        <v>127</v>
      </c>
      <c r="B18" s="212"/>
      <c r="C18" s="213"/>
      <c r="D18" s="196" t="s">
        <v>39</v>
      </c>
      <c r="E18" s="197">
        <v>1.0</v>
      </c>
      <c r="F18" s="219" t="s">
        <v>128</v>
      </c>
      <c r="G18" s="168" t="s">
        <v>129</v>
      </c>
      <c r="H18" s="176" t="s">
        <v>862</v>
      </c>
      <c r="I18" s="50"/>
      <c r="J18" s="50"/>
      <c r="K18" s="50"/>
      <c r="L18" s="50" t="s">
        <v>44</v>
      </c>
      <c r="M18" s="50" t="s">
        <v>44</v>
      </c>
      <c r="N18" s="51"/>
      <c r="O18" s="50"/>
      <c r="P18" s="50"/>
      <c r="Q18" s="50"/>
      <c r="R18" s="50"/>
      <c r="S18" s="50" t="s">
        <v>44</v>
      </c>
      <c r="T18" s="1"/>
      <c r="U18" s="1"/>
      <c r="V18" s="1"/>
      <c r="W18" s="1"/>
      <c r="X18" s="1"/>
      <c r="Y18" s="1"/>
      <c r="Z18" s="1"/>
    </row>
    <row r="19" ht="12.75" customHeight="1">
      <c r="A19" s="193" t="s">
        <v>127</v>
      </c>
      <c r="B19" s="194"/>
      <c r="C19" s="195"/>
      <c r="D19" s="196"/>
      <c r="E19" s="197">
        <v>1.0</v>
      </c>
      <c r="F19" s="219" t="s">
        <v>128</v>
      </c>
      <c r="G19" s="220" t="s">
        <v>131</v>
      </c>
      <c r="H19" s="221" t="s">
        <v>863</v>
      </c>
      <c r="I19" s="50" t="s">
        <v>44</v>
      </c>
      <c r="J19" s="50"/>
      <c r="K19" s="50"/>
      <c r="L19" s="50" t="s">
        <v>44</v>
      </c>
      <c r="M19" s="50" t="s">
        <v>44</v>
      </c>
      <c r="N19" s="222"/>
      <c r="O19" s="50"/>
      <c r="P19" s="50"/>
      <c r="Q19" s="223"/>
      <c r="R19" s="50" t="s">
        <v>44</v>
      </c>
      <c r="S19" s="223" t="s">
        <v>44</v>
      </c>
      <c r="T19" s="1"/>
      <c r="U19" s="1"/>
      <c r="V19" s="1"/>
      <c r="W19" s="1"/>
      <c r="X19" s="1"/>
      <c r="Y19" s="1"/>
      <c r="Z19" s="1"/>
    </row>
    <row r="20" ht="12.75" customHeight="1">
      <c r="A20" s="193" t="s">
        <v>127</v>
      </c>
      <c r="B20" s="194"/>
      <c r="C20" s="195"/>
      <c r="D20" s="196"/>
      <c r="E20" s="197">
        <v>1.0</v>
      </c>
      <c r="F20" s="219" t="s">
        <v>128</v>
      </c>
      <c r="G20" s="168" t="s">
        <v>133</v>
      </c>
      <c r="H20" s="224" t="s">
        <v>864</v>
      </c>
      <c r="I20" s="50"/>
      <c r="J20" s="50"/>
      <c r="K20" s="50"/>
      <c r="L20" s="50" t="s">
        <v>44</v>
      </c>
      <c r="M20" s="50" t="s">
        <v>44</v>
      </c>
      <c r="N20" s="51"/>
      <c r="O20" s="50"/>
      <c r="P20" s="50"/>
      <c r="Q20" s="50"/>
      <c r="R20" s="50"/>
      <c r="S20" s="50" t="s">
        <v>44</v>
      </c>
      <c r="T20" s="1"/>
      <c r="U20" s="1"/>
      <c r="V20" s="1"/>
      <c r="W20" s="1"/>
      <c r="X20" s="1"/>
      <c r="Y20" s="1"/>
      <c r="Z20" s="1"/>
    </row>
    <row r="21" ht="12.75" customHeight="1">
      <c r="A21" s="199" t="s">
        <v>135</v>
      </c>
      <c r="B21" s="207"/>
      <c r="C21" s="208"/>
      <c r="D21" s="196"/>
      <c r="E21" s="202"/>
      <c r="F21" s="203" t="s">
        <v>865</v>
      </c>
      <c r="G21" s="210"/>
      <c r="H21" s="210"/>
      <c r="I21" s="204"/>
      <c r="J21" s="204"/>
      <c r="K21" s="204"/>
      <c r="L21" s="204"/>
      <c r="M21" s="204"/>
      <c r="N21" s="211"/>
      <c r="O21" s="204"/>
      <c r="P21" s="204"/>
      <c r="Q21" s="204"/>
      <c r="R21" s="204"/>
      <c r="S21" s="204"/>
      <c r="T21" s="1"/>
      <c r="U21" s="1"/>
      <c r="V21" s="1"/>
      <c r="W21" s="1"/>
      <c r="X21" s="1"/>
      <c r="Y21" s="1"/>
      <c r="Z21" s="1"/>
    </row>
    <row r="22" ht="12.75" customHeight="1">
      <c r="A22" s="193" t="s">
        <v>135</v>
      </c>
      <c r="B22" s="194"/>
      <c r="C22" s="195"/>
      <c r="D22" s="196"/>
      <c r="E22" s="197">
        <v>1.0</v>
      </c>
      <c r="F22" s="198" t="s">
        <v>136</v>
      </c>
      <c r="G22" s="168" t="s">
        <v>137</v>
      </c>
      <c r="H22" s="176" t="s">
        <v>866</v>
      </c>
      <c r="I22" s="50"/>
      <c r="J22" s="50"/>
      <c r="K22" s="50"/>
      <c r="L22" s="50" t="s">
        <v>44</v>
      </c>
      <c r="M22" s="50" t="s">
        <v>44</v>
      </c>
      <c r="N22" s="51"/>
      <c r="O22" s="50"/>
      <c r="P22" s="50"/>
      <c r="Q22" s="50"/>
      <c r="R22" s="50" t="s">
        <v>44</v>
      </c>
      <c r="S22" s="50" t="s">
        <v>44</v>
      </c>
      <c r="T22" s="1"/>
      <c r="U22" s="1"/>
      <c r="V22" s="1"/>
      <c r="W22" s="1"/>
      <c r="X22" s="1"/>
      <c r="Y22" s="1"/>
      <c r="Z22" s="1"/>
    </row>
    <row r="23" ht="12.75" customHeight="1">
      <c r="A23" s="193" t="s">
        <v>135</v>
      </c>
      <c r="B23" s="194"/>
      <c r="C23" s="195"/>
      <c r="D23" s="196"/>
      <c r="E23" s="197">
        <v>1.0</v>
      </c>
      <c r="F23" s="198" t="s">
        <v>136</v>
      </c>
      <c r="G23" s="168" t="s">
        <v>139</v>
      </c>
      <c r="H23" s="176" t="s">
        <v>867</v>
      </c>
      <c r="I23" s="50" t="s">
        <v>44</v>
      </c>
      <c r="J23" s="50"/>
      <c r="K23" s="50"/>
      <c r="L23" s="50"/>
      <c r="M23" s="50"/>
      <c r="N23" s="51"/>
      <c r="O23" s="50"/>
      <c r="P23" s="50"/>
      <c r="Q23" s="50"/>
      <c r="R23" s="50"/>
      <c r="S23" s="50"/>
      <c r="T23" s="1"/>
      <c r="U23" s="1"/>
      <c r="V23" s="1"/>
      <c r="W23" s="1"/>
      <c r="X23" s="1"/>
      <c r="Y23" s="1"/>
      <c r="Z23" s="1"/>
    </row>
    <row r="24" ht="12.75" customHeight="1">
      <c r="A24" s="193" t="s">
        <v>135</v>
      </c>
      <c r="B24" s="207"/>
      <c r="C24" s="208"/>
      <c r="D24" s="196"/>
      <c r="E24" s="197">
        <v>2.0</v>
      </c>
      <c r="F24" s="198" t="s">
        <v>136</v>
      </c>
      <c r="G24" s="168" t="s">
        <v>141</v>
      </c>
      <c r="H24" s="176" t="s">
        <v>868</v>
      </c>
      <c r="I24" s="50" t="s">
        <v>44</v>
      </c>
      <c r="J24" s="50"/>
      <c r="K24" s="50"/>
      <c r="L24" s="50"/>
      <c r="M24" s="50"/>
      <c r="N24" s="51"/>
      <c r="O24" s="50"/>
      <c r="P24" s="50"/>
      <c r="Q24" s="50"/>
      <c r="R24" s="50"/>
      <c r="S24" s="50"/>
      <c r="T24" s="1"/>
      <c r="U24" s="1"/>
      <c r="V24" s="1"/>
      <c r="W24" s="1"/>
      <c r="X24" s="1"/>
      <c r="Y24" s="1"/>
      <c r="Z24" s="1"/>
    </row>
    <row r="25" ht="12.75" customHeight="1">
      <c r="A25" s="193" t="s">
        <v>135</v>
      </c>
      <c r="B25" s="212"/>
      <c r="C25" s="213"/>
      <c r="D25" s="196" t="s">
        <v>39</v>
      </c>
      <c r="E25" s="197">
        <v>1.0</v>
      </c>
      <c r="F25" s="198" t="s">
        <v>136</v>
      </c>
      <c r="G25" s="168" t="s">
        <v>143</v>
      </c>
      <c r="H25" s="169" t="s">
        <v>144</v>
      </c>
      <c r="I25" s="50" t="s">
        <v>44</v>
      </c>
      <c r="J25" s="50"/>
      <c r="K25" s="50"/>
      <c r="L25" s="50" t="s">
        <v>44</v>
      </c>
      <c r="M25" s="50" t="s">
        <v>44</v>
      </c>
      <c r="N25" s="51"/>
      <c r="O25" s="50"/>
      <c r="P25" s="50"/>
      <c r="Q25" s="50"/>
      <c r="R25" s="50" t="s">
        <v>44</v>
      </c>
      <c r="S25" s="50"/>
      <c r="T25" s="1"/>
      <c r="U25" s="1"/>
      <c r="V25" s="1"/>
      <c r="W25" s="1"/>
      <c r="X25" s="1"/>
      <c r="Y25" s="1"/>
      <c r="Z25" s="1"/>
    </row>
    <row r="26" ht="12.75" customHeight="1">
      <c r="A26" s="193" t="s">
        <v>135</v>
      </c>
      <c r="B26" s="194"/>
      <c r="C26" s="195"/>
      <c r="D26" s="196"/>
      <c r="E26" s="197">
        <v>1.0</v>
      </c>
      <c r="F26" s="198" t="s">
        <v>136</v>
      </c>
      <c r="G26" s="168" t="s">
        <v>145</v>
      </c>
      <c r="H26" s="169" t="s">
        <v>146</v>
      </c>
      <c r="I26" s="50" t="s">
        <v>656</v>
      </c>
      <c r="J26" s="50"/>
      <c r="K26" s="50"/>
      <c r="L26" s="50" t="s">
        <v>44</v>
      </c>
      <c r="M26" s="50" t="s">
        <v>44</v>
      </c>
      <c r="N26" s="51"/>
      <c r="O26" s="50"/>
      <c r="P26" s="50"/>
      <c r="Q26" s="50"/>
      <c r="R26" s="50" t="s">
        <v>44</v>
      </c>
      <c r="S26" s="50" t="s">
        <v>44</v>
      </c>
      <c r="T26" s="1"/>
      <c r="U26" s="1"/>
      <c r="V26" s="1"/>
      <c r="W26" s="1"/>
      <c r="X26" s="1"/>
      <c r="Y26" s="1"/>
      <c r="Z26" s="1"/>
    </row>
    <row r="27" ht="12.75" customHeight="1">
      <c r="A27" s="193" t="s">
        <v>135</v>
      </c>
      <c r="B27" s="194"/>
      <c r="C27" s="195"/>
      <c r="D27" s="196"/>
      <c r="E27" s="197">
        <v>1.0</v>
      </c>
      <c r="F27" s="198" t="s">
        <v>136</v>
      </c>
      <c r="G27" s="168" t="s">
        <v>147</v>
      </c>
      <c r="H27" s="225" t="s">
        <v>869</v>
      </c>
      <c r="I27" s="50" t="s">
        <v>44</v>
      </c>
      <c r="J27" s="50"/>
      <c r="K27" s="50"/>
      <c r="L27" s="50" t="s">
        <v>44</v>
      </c>
      <c r="M27" s="50" t="s">
        <v>44</v>
      </c>
      <c r="N27" s="222"/>
      <c r="O27" s="50"/>
      <c r="P27" s="50"/>
      <c r="Q27" s="223"/>
      <c r="R27" s="223" t="s">
        <v>44</v>
      </c>
      <c r="S27" s="223" t="s">
        <v>44</v>
      </c>
      <c r="T27" s="1"/>
      <c r="U27" s="1"/>
      <c r="V27" s="1"/>
      <c r="W27" s="1"/>
      <c r="X27" s="1"/>
      <c r="Y27" s="1"/>
      <c r="Z27" s="1"/>
    </row>
    <row r="28" ht="12.75" customHeight="1">
      <c r="A28" s="193" t="s">
        <v>135</v>
      </c>
      <c r="B28" s="194"/>
      <c r="C28" s="195"/>
      <c r="D28" s="196"/>
      <c r="E28" s="197">
        <v>1.0</v>
      </c>
      <c r="F28" s="198" t="s">
        <v>136</v>
      </c>
      <c r="G28" s="168" t="s">
        <v>149</v>
      </c>
      <c r="H28" s="176" t="s">
        <v>870</v>
      </c>
      <c r="I28" s="50" t="s">
        <v>44</v>
      </c>
      <c r="J28" s="50"/>
      <c r="K28" s="50"/>
      <c r="L28" s="50" t="s">
        <v>44</v>
      </c>
      <c r="M28" s="50"/>
      <c r="N28" s="51"/>
      <c r="O28" s="50"/>
      <c r="P28" s="50"/>
      <c r="Q28" s="50"/>
      <c r="R28" s="50" t="s">
        <v>44</v>
      </c>
      <c r="S28" s="50" t="s">
        <v>44</v>
      </c>
      <c r="T28" s="1"/>
      <c r="U28" s="1"/>
      <c r="V28" s="1"/>
      <c r="W28" s="1"/>
      <c r="X28" s="1"/>
      <c r="Y28" s="1"/>
      <c r="Z28" s="1"/>
    </row>
    <row r="29" ht="12.75" customHeight="1">
      <c r="A29" s="193" t="s">
        <v>135</v>
      </c>
      <c r="B29" s="194"/>
      <c r="C29" s="195"/>
      <c r="D29" s="196"/>
      <c r="E29" s="197">
        <v>1.0</v>
      </c>
      <c r="F29" s="198" t="s">
        <v>136</v>
      </c>
      <c r="G29" s="168" t="s">
        <v>151</v>
      </c>
      <c r="H29" s="169" t="s">
        <v>871</v>
      </c>
      <c r="I29" s="50" t="s">
        <v>44</v>
      </c>
      <c r="J29" s="50"/>
      <c r="K29" s="50"/>
      <c r="L29" s="50"/>
      <c r="M29" s="50"/>
      <c r="N29" s="51"/>
      <c r="O29" s="50"/>
      <c r="P29" s="50"/>
      <c r="Q29" s="50"/>
      <c r="R29" s="50"/>
      <c r="S29" s="50"/>
      <c r="T29" s="1"/>
      <c r="U29" s="1"/>
      <c r="V29" s="1"/>
      <c r="W29" s="1"/>
      <c r="X29" s="1"/>
      <c r="Y29" s="1"/>
      <c r="Z29" s="1"/>
    </row>
    <row r="30" ht="12.75" customHeight="1">
      <c r="A30" s="193" t="s">
        <v>135</v>
      </c>
      <c r="B30" s="194"/>
      <c r="C30" s="195"/>
      <c r="D30" s="196"/>
      <c r="E30" s="197">
        <v>1.0</v>
      </c>
      <c r="F30" s="198" t="s">
        <v>136</v>
      </c>
      <c r="G30" s="168" t="s">
        <v>153</v>
      </c>
      <c r="H30" s="169" t="s">
        <v>872</v>
      </c>
      <c r="I30" s="50" t="s">
        <v>44</v>
      </c>
      <c r="J30" s="50"/>
      <c r="K30" s="50"/>
      <c r="L30" s="50"/>
      <c r="M30" s="50"/>
      <c r="N30" s="51"/>
      <c r="O30" s="50"/>
      <c r="P30" s="50"/>
      <c r="Q30" s="50"/>
      <c r="R30" s="50"/>
      <c r="S30" s="50"/>
      <c r="T30" s="1"/>
      <c r="U30" s="1"/>
      <c r="V30" s="1"/>
      <c r="W30" s="1"/>
      <c r="X30" s="1"/>
      <c r="Y30" s="1"/>
      <c r="Z30" s="1"/>
    </row>
    <row r="31" ht="12.75" customHeight="1">
      <c r="A31" s="193" t="s">
        <v>135</v>
      </c>
      <c r="B31" s="212"/>
      <c r="C31" s="213"/>
      <c r="D31" s="196" t="s">
        <v>39</v>
      </c>
      <c r="E31" s="197">
        <v>1.0</v>
      </c>
      <c r="F31" s="198" t="s">
        <v>136</v>
      </c>
      <c r="G31" s="168" t="s">
        <v>155</v>
      </c>
      <c r="H31" s="176" t="s">
        <v>873</v>
      </c>
      <c r="I31" s="50" t="s">
        <v>44</v>
      </c>
      <c r="J31" s="50"/>
      <c r="K31" s="50"/>
      <c r="L31" s="50"/>
      <c r="M31" s="50"/>
      <c r="N31" s="51"/>
      <c r="O31" s="50"/>
      <c r="P31" s="50"/>
      <c r="Q31" s="50"/>
      <c r="R31" s="50"/>
      <c r="S31" s="50"/>
      <c r="T31" s="1"/>
      <c r="U31" s="1"/>
      <c r="V31" s="1"/>
      <c r="W31" s="1"/>
      <c r="X31" s="1"/>
      <c r="Y31" s="1"/>
      <c r="Z31" s="1"/>
    </row>
    <row r="32" ht="12.75" customHeight="1">
      <c r="A32" s="193" t="s">
        <v>135</v>
      </c>
      <c r="B32" s="194"/>
      <c r="C32" s="195"/>
      <c r="D32" s="196"/>
      <c r="E32" s="197">
        <v>1.0</v>
      </c>
      <c r="F32" s="198" t="s">
        <v>136</v>
      </c>
      <c r="G32" s="168" t="s">
        <v>157</v>
      </c>
      <c r="H32" s="176" t="s">
        <v>874</v>
      </c>
      <c r="I32" s="50" t="s">
        <v>44</v>
      </c>
      <c r="J32" s="50"/>
      <c r="K32" s="50"/>
      <c r="L32" s="50"/>
      <c r="M32" s="50"/>
      <c r="N32" s="51"/>
      <c r="O32" s="50"/>
      <c r="P32" s="50"/>
      <c r="Q32" s="50"/>
      <c r="R32" s="50" t="s">
        <v>44</v>
      </c>
      <c r="S32" s="50" t="s">
        <v>44</v>
      </c>
      <c r="T32" s="1"/>
      <c r="U32" s="1"/>
      <c r="V32" s="1"/>
      <c r="W32" s="1"/>
      <c r="X32" s="1"/>
      <c r="Y32" s="1"/>
      <c r="Z32" s="1"/>
    </row>
    <row r="33" ht="12.75" customHeight="1">
      <c r="A33" s="193" t="s">
        <v>135</v>
      </c>
      <c r="B33" s="194"/>
      <c r="C33" s="195"/>
      <c r="D33" s="196"/>
      <c r="E33" s="197">
        <v>1.0</v>
      </c>
      <c r="F33" s="198" t="s">
        <v>136</v>
      </c>
      <c r="G33" s="168" t="s">
        <v>159</v>
      </c>
      <c r="H33" s="169" t="s">
        <v>875</v>
      </c>
      <c r="I33" s="50"/>
      <c r="J33" s="50" t="s">
        <v>44</v>
      </c>
      <c r="K33" s="50"/>
      <c r="L33" s="50"/>
      <c r="M33" s="50"/>
      <c r="N33" s="51"/>
      <c r="O33" s="50"/>
      <c r="P33" s="50"/>
      <c r="Q33" s="50"/>
      <c r="R33" s="50"/>
      <c r="S33" s="50"/>
      <c r="T33" s="1"/>
      <c r="U33" s="1"/>
      <c r="V33" s="1"/>
      <c r="W33" s="1"/>
      <c r="X33" s="1"/>
      <c r="Y33" s="1"/>
      <c r="Z33" s="1"/>
    </row>
    <row r="34" ht="12.75" customHeight="1">
      <c r="A34" s="193" t="s">
        <v>135</v>
      </c>
      <c r="B34" s="194"/>
      <c r="C34" s="195"/>
      <c r="D34" s="196"/>
      <c r="E34" s="197">
        <v>1.0</v>
      </c>
      <c r="F34" s="198" t="s">
        <v>136</v>
      </c>
      <c r="G34" s="168" t="s">
        <v>161</v>
      </c>
      <c r="H34" s="169" t="s">
        <v>162</v>
      </c>
      <c r="I34" s="50" t="s">
        <v>44</v>
      </c>
      <c r="J34" s="50" t="s">
        <v>44</v>
      </c>
      <c r="K34" s="50"/>
      <c r="L34" s="50"/>
      <c r="M34" s="50"/>
      <c r="N34" s="51"/>
      <c r="O34" s="50" t="s">
        <v>44</v>
      </c>
      <c r="P34" s="50"/>
      <c r="Q34" s="50" t="s">
        <v>44</v>
      </c>
      <c r="R34" s="50"/>
      <c r="S34" s="50" t="s">
        <v>44</v>
      </c>
      <c r="T34" s="1"/>
      <c r="U34" s="1"/>
      <c r="V34" s="1"/>
      <c r="W34" s="1"/>
      <c r="X34" s="1"/>
      <c r="Y34" s="1"/>
      <c r="Z34" s="1"/>
    </row>
    <row r="35" ht="12.75" customHeight="1">
      <c r="A35" s="199" t="s">
        <v>163</v>
      </c>
      <c r="B35" s="207"/>
      <c r="C35" s="208"/>
      <c r="D35" s="196"/>
      <c r="E35" s="202"/>
      <c r="F35" s="203" t="s">
        <v>876</v>
      </c>
      <c r="G35" s="210"/>
      <c r="H35" s="210"/>
      <c r="I35" s="204"/>
      <c r="J35" s="204"/>
      <c r="K35" s="204"/>
      <c r="L35" s="204"/>
      <c r="M35" s="204"/>
      <c r="N35" s="211"/>
      <c r="O35" s="204"/>
      <c r="P35" s="204"/>
      <c r="Q35" s="204"/>
      <c r="R35" s="204"/>
      <c r="S35" s="204"/>
      <c r="T35" s="1"/>
      <c r="U35" s="1"/>
      <c r="V35" s="1"/>
      <c r="W35" s="1"/>
      <c r="X35" s="1"/>
      <c r="Y35" s="1"/>
      <c r="Z35" s="1"/>
    </row>
    <row r="36" ht="12.75" customHeight="1">
      <c r="A36" s="193" t="s">
        <v>163</v>
      </c>
      <c r="B36" s="194"/>
      <c r="C36" s="195"/>
      <c r="D36" s="196"/>
      <c r="E36" s="197">
        <v>1.0</v>
      </c>
      <c r="F36" s="198" t="s">
        <v>164</v>
      </c>
      <c r="G36" s="168" t="s">
        <v>165</v>
      </c>
      <c r="H36" s="176" t="s">
        <v>877</v>
      </c>
      <c r="I36" s="50" t="s">
        <v>44</v>
      </c>
      <c r="J36" s="50"/>
      <c r="K36" s="50"/>
      <c r="L36" s="50" t="s">
        <v>44</v>
      </c>
      <c r="M36" s="50" t="s">
        <v>44</v>
      </c>
      <c r="N36" s="51" t="s">
        <v>44</v>
      </c>
      <c r="O36" s="50"/>
      <c r="P36" s="50"/>
      <c r="Q36" s="50" t="s">
        <v>44</v>
      </c>
      <c r="R36" s="50" t="s">
        <v>44</v>
      </c>
      <c r="S36" s="50" t="s">
        <v>44</v>
      </c>
      <c r="T36" s="1"/>
      <c r="U36" s="1"/>
      <c r="V36" s="1"/>
      <c r="W36" s="1"/>
      <c r="X36" s="1"/>
      <c r="Y36" s="1"/>
      <c r="Z36" s="1"/>
    </row>
    <row r="37" ht="12.75" customHeight="1">
      <c r="A37" s="193" t="s">
        <v>163</v>
      </c>
      <c r="B37" s="194"/>
      <c r="C37" s="195"/>
      <c r="D37" s="196"/>
      <c r="E37" s="197">
        <v>1.0</v>
      </c>
      <c r="F37" s="198" t="s">
        <v>164</v>
      </c>
      <c r="G37" s="168" t="s">
        <v>167</v>
      </c>
      <c r="H37" s="176" t="s">
        <v>878</v>
      </c>
      <c r="I37" s="50" t="s">
        <v>44</v>
      </c>
      <c r="J37" s="50"/>
      <c r="K37" s="50"/>
      <c r="L37" s="50" t="s">
        <v>44</v>
      </c>
      <c r="M37" s="50" t="s">
        <v>44</v>
      </c>
      <c r="N37" s="51" t="s">
        <v>44</v>
      </c>
      <c r="O37" s="50"/>
      <c r="P37" s="50"/>
      <c r="Q37" s="50" t="s">
        <v>44</v>
      </c>
      <c r="R37" s="50" t="s">
        <v>44</v>
      </c>
      <c r="S37" s="50" t="s">
        <v>44</v>
      </c>
      <c r="T37" s="1"/>
      <c r="U37" s="1"/>
      <c r="V37" s="1"/>
      <c r="W37" s="1"/>
      <c r="X37" s="1"/>
      <c r="Y37" s="1"/>
      <c r="Z37" s="1"/>
    </row>
    <row r="38" ht="12.75" customHeight="1">
      <c r="A38" s="193" t="s">
        <v>163</v>
      </c>
      <c r="B38" s="226"/>
      <c r="C38" s="227"/>
      <c r="D38" s="196"/>
      <c r="E38" s="197">
        <v>1.0</v>
      </c>
      <c r="F38" s="198" t="s">
        <v>164</v>
      </c>
      <c r="G38" s="168" t="s">
        <v>169</v>
      </c>
      <c r="H38" s="176" t="s">
        <v>879</v>
      </c>
      <c r="I38" s="50" t="s">
        <v>44</v>
      </c>
      <c r="J38" s="50"/>
      <c r="K38" s="50"/>
      <c r="L38" s="50"/>
      <c r="M38" s="50"/>
      <c r="N38" s="51"/>
      <c r="O38" s="50"/>
      <c r="P38" s="50"/>
      <c r="Q38" s="50" t="s">
        <v>44</v>
      </c>
      <c r="R38" s="50" t="s">
        <v>44</v>
      </c>
      <c r="S38" s="50" t="s">
        <v>44</v>
      </c>
      <c r="T38" s="1"/>
      <c r="U38" s="1"/>
      <c r="V38" s="1"/>
      <c r="W38" s="1"/>
      <c r="X38" s="1"/>
      <c r="Y38" s="1"/>
      <c r="Z38" s="1"/>
    </row>
    <row r="39" ht="12.75" customHeight="1">
      <c r="A39" s="193" t="s">
        <v>163</v>
      </c>
      <c r="B39" s="207"/>
      <c r="C39" s="208"/>
      <c r="D39" s="196"/>
      <c r="E39" s="197">
        <v>2.0</v>
      </c>
      <c r="F39" s="198" t="s">
        <v>164</v>
      </c>
      <c r="G39" s="168" t="s">
        <v>171</v>
      </c>
      <c r="H39" s="176" t="s">
        <v>880</v>
      </c>
      <c r="I39" s="50" t="s">
        <v>44</v>
      </c>
      <c r="J39" s="50"/>
      <c r="K39" s="50"/>
      <c r="L39" s="50"/>
      <c r="M39" s="50"/>
      <c r="N39" s="51"/>
      <c r="O39" s="50"/>
      <c r="P39" s="50"/>
      <c r="Q39" s="50"/>
      <c r="R39" s="50"/>
      <c r="S39" s="50"/>
      <c r="T39" s="1"/>
      <c r="U39" s="1"/>
      <c r="V39" s="1"/>
      <c r="W39" s="1"/>
      <c r="X39" s="1"/>
      <c r="Y39" s="1"/>
      <c r="Z39" s="1"/>
    </row>
    <row r="40" ht="12.75" customHeight="1">
      <c r="A40" s="193" t="s">
        <v>163</v>
      </c>
      <c r="B40" s="226"/>
      <c r="C40" s="227"/>
      <c r="D40" s="196"/>
      <c r="E40" s="197">
        <v>1.0</v>
      </c>
      <c r="F40" s="198" t="s">
        <v>164</v>
      </c>
      <c r="G40" s="168" t="s">
        <v>173</v>
      </c>
      <c r="H40" s="176" t="s">
        <v>881</v>
      </c>
      <c r="I40" s="50" t="s">
        <v>44</v>
      </c>
      <c r="J40" s="50"/>
      <c r="K40" s="50"/>
      <c r="L40" s="50"/>
      <c r="M40" s="50"/>
      <c r="N40" s="51"/>
      <c r="O40" s="50"/>
      <c r="P40" s="50"/>
      <c r="Q40" s="50"/>
      <c r="R40" s="50"/>
      <c r="S40" s="50"/>
      <c r="T40" s="1"/>
      <c r="U40" s="1"/>
      <c r="V40" s="1"/>
      <c r="W40" s="1"/>
      <c r="X40" s="1"/>
      <c r="Y40" s="1"/>
      <c r="Z40" s="1"/>
    </row>
    <row r="41" ht="12.75" customHeight="1">
      <c r="A41" s="193" t="s">
        <v>163</v>
      </c>
      <c r="B41" s="207"/>
      <c r="C41" s="208"/>
      <c r="D41" s="196"/>
      <c r="E41" s="197">
        <v>2.0</v>
      </c>
      <c r="F41" s="198" t="s">
        <v>164</v>
      </c>
      <c r="G41" s="228" t="s">
        <v>175</v>
      </c>
      <c r="H41" s="169" t="s">
        <v>176</v>
      </c>
      <c r="I41" s="50" t="s">
        <v>44</v>
      </c>
      <c r="J41" s="50"/>
      <c r="K41" s="50"/>
      <c r="L41" s="50"/>
      <c r="M41" s="50"/>
      <c r="N41" s="51"/>
      <c r="O41" s="50"/>
      <c r="P41" s="50"/>
      <c r="Q41" s="50"/>
      <c r="R41" s="50"/>
      <c r="S41" s="50"/>
      <c r="T41" s="1"/>
      <c r="U41" s="1"/>
      <c r="V41" s="1"/>
      <c r="W41" s="1"/>
      <c r="X41" s="1"/>
      <c r="Y41" s="1"/>
      <c r="Z41" s="1"/>
    </row>
    <row r="42" ht="12.75" customHeight="1">
      <c r="A42" s="193" t="s">
        <v>163</v>
      </c>
      <c r="B42" s="207"/>
      <c r="C42" s="208"/>
      <c r="D42" s="196"/>
      <c r="E42" s="197">
        <v>3.0</v>
      </c>
      <c r="F42" s="198" t="s">
        <v>164</v>
      </c>
      <c r="G42" s="228" t="s">
        <v>177</v>
      </c>
      <c r="H42" s="169" t="s">
        <v>178</v>
      </c>
      <c r="I42" s="50" t="s">
        <v>44</v>
      </c>
      <c r="J42" s="50"/>
      <c r="K42" s="50"/>
      <c r="L42" s="50"/>
      <c r="M42" s="50"/>
      <c r="N42" s="51"/>
      <c r="O42" s="50"/>
      <c r="P42" s="50"/>
      <c r="Q42" s="50"/>
      <c r="R42" s="50"/>
      <c r="S42" s="50"/>
      <c r="T42" s="1"/>
      <c r="U42" s="1"/>
      <c r="V42" s="1"/>
      <c r="W42" s="1"/>
      <c r="X42" s="1"/>
      <c r="Y42" s="1"/>
      <c r="Z42" s="1"/>
    </row>
    <row r="43" ht="12.75" customHeight="1">
      <c r="A43" s="193" t="s">
        <v>163</v>
      </c>
      <c r="B43" s="226"/>
      <c r="C43" s="227"/>
      <c r="D43" s="196"/>
      <c r="E43" s="197">
        <v>1.0</v>
      </c>
      <c r="F43" s="198" t="s">
        <v>164</v>
      </c>
      <c r="G43" s="168" t="s">
        <v>179</v>
      </c>
      <c r="H43" s="176" t="s">
        <v>882</v>
      </c>
      <c r="I43" s="50" t="s">
        <v>44</v>
      </c>
      <c r="J43" s="50"/>
      <c r="K43" s="50"/>
      <c r="L43" s="50"/>
      <c r="M43" s="50"/>
      <c r="N43" s="51" t="s">
        <v>44</v>
      </c>
      <c r="O43" s="50"/>
      <c r="P43" s="50"/>
      <c r="Q43" s="50"/>
      <c r="R43" s="50"/>
      <c r="S43" s="50" t="s">
        <v>44</v>
      </c>
      <c r="T43" s="1"/>
      <c r="U43" s="1"/>
      <c r="V43" s="1"/>
      <c r="W43" s="1"/>
      <c r="X43" s="1"/>
      <c r="Y43" s="1"/>
      <c r="Z43" s="1"/>
    </row>
    <row r="44" ht="12.75" customHeight="1">
      <c r="A44" s="193" t="s">
        <v>163</v>
      </c>
      <c r="B44" s="207"/>
      <c r="C44" s="208"/>
      <c r="D44" s="196"/>
      <c r="E44" s="197">
        <v>2.0</v>
      </c>
      <c r="F44" s="198" t="s">
        <v>164</v>
      </c>
      <c r="G44" s="168" t="s">
        <v>181</v>
      </c>
      <c r="H44" s="176" t="s">
        <v>883</v>
      </c>
      <c r="I44" s="50" t="s">
        <v>44</v>
      </c>
      <c r="J44" s="50"/>
      <c r="K44" s="50"/>
      <c r="L44" s="50"/>
      <c r="M44" s="50"/>
      <c r="N44" s="51" t="s">
        <v>44</v>
      </c>
      <c r="O44" s="50"/>
      <c r="P44" s="50"/>
      <c r="Q44" s="50"/>
      <c r="R44" s="50"/>
      <c r="S44" s="50" t="s">
        <v>44</v>
      </c>
      <c r="T44" s="1"/>
      <c r="U44" s="1"/>
      <c r="V44" s="1"/>
      <c r="W44" s="1"/>
      <c r="X44" s="1"/>
      <c r="Y44" s="1"/>
      <c r="Z44" s="1"/>
    </row>
    <row r="45" ht="12.75" customHeight="1">
      <c r="A45" s="193" t="s">
        <v>163</v>
      </c>
      <c r="B45" s="207"/>
      <c r="C45" s="208"/>
      <c r="D45" s="196"/>
      <c r="E45" s="197">
        <v>3.0</v>
      </c>
      <c r="F45" s="198" t="s">
        <v>164</v>
      </c>
      <c r="G45" s="168" t="s">
        <v>183</v>
      </c>
      <c r="H45" s="176" t="s">
        <v>884</v>
      </c>
      <c r="I45" s="50" t="s">
        <v>44</v>
      </c>
      <c r="J45" s="50"/>
      <c r="K45" s="50"/>
      <c r="L45" s="50"/>
      <c r="M45" s="50"/>
      <c r="N45" s="51" t="s">
        <v>44</v>
      </c>
      <c r="O45" s="50"/>
      <c r="P45" s="50"/>
      <c r="Q45" s="50"/>
      <c r="R45" s="50"/>
      <c r="S45" s="50" t="s">
        <v>44</v>
      </c>
      <c r="T45" s="1"/>
      <c r="U45" s="1"/>
      <c r="V45" s="1"/>
      <c r="W45" s="1"/>
      <c r="X45" s="1"/>
      <c r="Y45" s="1"/>
      <c r="Z45" s="1"/>
    </row>
    <row r="46" ht="12.75" customHeight="1">
      <c r="A46" s="199" t="s">
        <v>185</v>
      </c>
      <c r="B46" s="207"/>
      <c r="C46" s="208"/>
      <c r="D46" s="196"/>
      <c r="E46" s="202"/>
      <c r="F46" s="203" t="s">
        <v>885</v>
      </c>
      <c r="G46" s="210"/>
      <c r="H46" s="210"/>
      <c r="I46" s="204"/>
      <c r="J46" s="204"/>
      <c r="K46" s="204"/>
      <c r="L46" s="204"/>
      <c r="M46" s="204"/>
      <c r="N46" s="211"/>
      <c r="O46" s="204"/>
      <c r="P46" s="204"/>
      <c r="Q46" s="204"/>
      <c r="R46" s="204"/>
      <c r="S46" s="204"/>
      <c r="T46" s="1"/>
      <c r="U46" s="1"/>
      <c r="V46" s="1"/>
      <c r="W46" s="1"/>
      <c r="X46" s="1"/>
      <c r="Y46" s="1"/>
      <c r="Z46" s="1"/>
    </row>
    <row r="47" ht="12.75" customHeight="1">
      <c r="A47" s="193" t="s">
        <v>185</v>
      </c>
      <c r="B47" s="229"/>
      <c r="C47" s="230"/>
      <c r="D47" s="196" t="s">
        <v>39</v>
      </c>
      <c r="E47" s="197">
        <v>1.0</v>
      </c>
      <c r="F47" s="198" t="s">
        <v>186</v>
      </c>
      <c r="G47" s="168" t="s">
        <v>187</v>
      </c>
      <c r="H47" s="176" t="s">
        <v>886</v>
      </c>
      <c r="I47" s="50"/>
      <c r="J47" s="50"/>
      <c r="K47" s="50"/>
      <c r="L47" s="50" t="s">
        <v>44</v>
      </c>
      <c r="M47" s="50" t="s">
        <v>44</v>
      </c>
      <c r="N47" s="51"/>
      <c r="O47" s="50"/>
      <c r="P47" s="50"/>
      <c r="Q47" s="50"/>
      <c r="R47" s="50" t="s">
        <v>44</v>
      </c>
      <c r="S47" s="50"/>
      <c r="T47" s="1"/>
      <c r="U47" s="1"/>
      <c r="V47" s="1"/>
      <c r="W47" s="1"/>
      <c r="X47" s="1"/>
      <c r="Y47" s="1"/>
      <c r="Z47" s="1"/>
    </row>
    <row r="48" ht="12.75" customHeight="1">
      <c r="A48" s="193" t="s">
        <v>185</v>
      </c>
      <c r="B48" s="226"/>
      <c r="C48" s="227"/>
      <c r="D48" s="196"/>
      <c r="E48" s="197">
        <v>1.0</v>
      </c>
      <c r="F48" s="198" t="s">
        <v>186</v>
      </c>
      <c r="G48" s="168" t="s">
        <v>189</v>
      </c>
      <c r="H48" s="176" t="s">
        <v>887</v>
      </c>
      <c r="I48" s="50" t="s">
        <v>44</v>
      </c>
      <c r="J48" s="50"/>
      <c r="K48" s="50"/>
      <c r="L48" s="50" t="s">
        <v>44</v>
      </c>
      <c r="M48" s="50" t="s">
        <v>44</v>
      </c>
      <c r="N48" s="51"/>
      <c r="O48" s="50"/>
      <c r="P48" s="50"/>
      <c r="Q48" s="50"/>
      <c r="R48" s="50" t="s">
        <v>44</v>
      </c>
      <c r="S48" s="50" t="s">
        <v>44</v>
      </c>
      <c r="T48" s="1"/>
      <c r="U48" s="1"/>
      <c r="V48" s="1"/>
      <c r="W48" s="1"/>
      <c r="X48" s="1"/>
      <c r="Y48" s="1"/>
      <c r="Z48" s="1"/>
    </row>
    <row r="49" ht="12.75" customHeight="1">
      <c r="A49" s="193" t="s">
        <v>185</v>
      </c>
      <c r="B49" s="226"/>
      <c r="C49" s="227"/>
      <c r="D49" s="196"/>
      <c r="E49" s="197">
        <v>1.0</v>
      </c>
      <c r="F49" s="198" t="s">
        <v>186</v>
      </c>
      <c r="G49" s="168" t="s">
        <v>191</v>
      </c>
      <c r="H49" s="176" t="s">
        <v>888</v>
      </c>
      <c r="I49" s="50"/>
      <c r="J49" s="50"/>
      <c r="K49" s="50"/>
      <c r="L49" s="50" t="s">
        <v>44</v>
      </c>
      <c r="M49" s="50" t="s">
        <v>44</v>
      </c>
      <c r="N49" s="51"/>
      <c r="O49" s="50"/>
      <c r="P49" s="50"/>
      <c r="Q49" s="50"/>
      <c r="R49" s="50"/>
      <c r="S49" s="50" t="s">
        <v>44</v>
      </c>
      <c r="T49" s="1"/>
      <c r="U49" s="1"/>
      <c r="V49" s="1"/>
      <c r="W49" s="1"/>
      <c r="X49" s="1"/>
      <c r="Y49" s="1"/>
      <c r="Z49" s="1"/>
    </row>
    <row r="50" ht="12.75" customHeight="1">
      <c r="A50" s="193" t="s">
        <v>185</v>
      </c>
      <c r="B50" s="207"/>
      <c r="C50" s="208"/>
      <c r="D50" s="196"/>
      <c r="E50" s="197">
        <v>2.0</v>
      </c>
      <c r="F50" s="198" t="s">
        <v>186</v>
      </c>
      <c r="G50" s="168" t="s">
        <v>193</v>
      </c>
      <c r="H50" s="176" t="s">
        <v>889</v>
      </c>
      <c r="I50" s="50"/>
      <c r="J50" s="50"/>
      <c r="K50" s="50"/>
      <c r="L50" s="50" t="s">
        <v>44</v>
      </c>
      <c r="M50" s="50" t="s">
        <v>44</v>
      </c>
      <c r="N50" s="51"/>
      <c r="O50" s="50"/>
      <c r="P50" s="50"/>
      <c r="Q50" s="50"/>
      <c r="R50" s="50"/>
      <c r="S50" s="50" t="s">
        <v>44</v>
      </c>
      <c r="T50" s="1"/>
      <c r="U50" s="1"/>
      <c r="V50" s="1"/>
      <c r="W50" s="1"/>
      <c r="X50" s="1"/>
      <c r="Y50" s="1"/>
      <c r="Z50" s="1"/>
    </row>
    <row r="51" ht="12.75" customHeight="1">
      <c r="A51" s="193" t="s">
        <v>185</v>
      </c>
      <c r="B51" s="229"/>
      <c r="C51" s="230"/>
      <c r="D51" s="196" t="s">
        <v>39</v>
      </c>
      <c r="E51" s="197">
        <v>1.0</v>
      </c>
      <c r="F51" s="198" t="s">
        <v>186</v>
      </c>
      <c r="G51" s="168" t="s">
        <v>195</v>
      </c>
      <c r="H51" s="176" t="s">
        <v>890</v>
      </c>
      <c r="I51" s="50"/>
      <c r="J51" s="50"/>
      <c r="K51" s="50"/>
      <c r="L51" s="50" t="s">
        <v>44</v>
      </c>
      <c r="M51" s="50" t="s">
        <v>44</v>
      </c>
      <c r="N51" s="51"/>
      <c r="O51" s="50"/>
      <c r="P51" s="50"/>
      <c r="Q51" s="50"/>
      <c r="R51" s="50"/>
      <c r="S51" s="50" t="s">
        <v>44</v>
      </c>
      <c r="T51" s="1"/>
      <c r="U51" s="1"/>
      <c r="V51" s="1"/>
      <c r="W51" s="1"/>
      <c r="X51" s="1"/>
      <c r="Y51" s="1"/>
      <c r="Z51" s="1"/>
    </row>
    <row r="52" ht="12.75" customHeight="1">
      <c r="A52" s="193" t="s">
        <v>185</v>
      </c>
      <c r="B52" s="229"/>
      <c r="C52" s="230"/>
      <c r="D52" s="196" t="s">
        <v>39</v>
      </c>
      <c r="E52" s="197">
        <v>1.0</v>
      </c>
      <c r="F52" s="198" t="s">
        <v>186</v>
      </c>
      <c r="G52" s="168" t="s">
        <v>197</v>
      </c>
      <c r="H52" s="176" t="s">
        <v>891</v>
      </c>
      <c r="I52" s="50" t="s">
        <v>44</v>
      </c>
      <c r="J52" s="50"/>
      <c r="K52" s="50"/>
      <c r="L52" s="50" t="s">
        <v>44</v>
      </c>
      <c r="M52" s="50"/>
      <c r="N52" s="51"/>
      <c r="O52" s="50"/>
      <c r="P52" s="50"/>
      <c r="Q52" s="50"/>
      <c r="R52" s="50"/>
      <c r="S52" s="50" t="s">
        <v>44</v>
      </c>
      <c r="T52" s="1"/>
      <c r="U52" s="1"/>
      <c r="V52" s="1"/>
      <c r="W52" s="1"/>
      <c r="X52" s="1"/>
      <c r="Y52" s="1"/>
      <c r="Z52" s="1"/>
    </row>
    <row r="53" ht="12.75" customHeight="1">
      <c r="A53" s="193" t="s">
        <v>185</v>
      </c>
      <c r="B53" s="207"/>
      <c r="C53" s="208"/>
      <c r="D53" s="196"/>
      <c r="E53" s="197">
        <v>2.0</v>
      </c>
      <c r="F53" s="198" t="s">
        <v>186</v>
      </c>
      <c r="G53" s="168" t="s">
        <v>199</v>
      </c>
      <c r="H53" s="176" t="s">
        <v>892</v>
      </c>
      <c r="I53" s="50" t="s">
        <v>44</v>
      </c>
      <c r="J53" s="50"/>
      <c r="K53" s="50"/>
      <c r="L53" s="50" t="s">
        <v>44</v>
      </c>
      <c r="M53" s="50"/>
      <c r="N53" s="51"/>
      <c r="O53" s="50"/>
      <c r="P53" s="50"/>
      <c r="Q53" s="50"/>
      <c r="R53" s="50"/>
      <c r="S53" s="50" t="s">
        <v>44</v>
      </c>
      <c r="T53" s="1"/>
      <c r="U53" s="1"/>
      <c r="V53" s="1"/>
      <c r="W53" s="1"/>
      <c r="X53" s="1"/>
      <c r="Y53" s="1"/>
      <c r="Z53" s="1"/>
    </row>
    <row r="54" ht="12.75" customHeight="1">
      <c r="A54" s="193" t="s">
        <v>185</v>
      </c>
      <c r="B54" s="226"/>
      <c r="C54" s="227"/>
      <c r="D54" s="196"/>
      <c r="E54" s="197">
        <v>1.0</v>
      </c>
      <c r="F54" s="198" t="s">
        <v>186</v>
      </c>
      <c r="G54" s="168" t="s">
        <v>201</v>
      </c>
      <c r="H54" s="176" t="s">
        <v>893</v>
      </c>
      <c r="I54" s="50" t="s">
        <v>44</v>
      </c>
      <c r="J54" s="50"/>
      <c r="K54" s="50"/>
      <c r="L54" s="50"/>
      <c r="M54" s="50"/>
      <c r="N54" s="51"/>
      <c r="O54" s="50"/>
      <c r="P54" s="50"/>
      <c r="Q54" s="50"/>
      <c r="R54" s="50"/>
      <c r="S54" s="50"/>
      <c r="T54" s="1"/>
      <c r="U54" s="1"/>
      <c r="V54" s="1"/>
      <c r="W54" s="1"/>
      <c r="X54" s="1"/>
      <c r="Y54" s="1"/>
      <c r="Z54" s="1"/>
    </row>
    <row r="55" ht="12.75" customHeight="1">
      <c r="A55" s="193" t="s">
        <v>185</v>
      </c>
      <c r="B55" s="207"/>
      <c r="C55" s="208"/>
      <c r="D55" s="196"/>
      <c r="E55" s="197">
        <v>2.0</v>
      </c>
      <c r="F55" s="198" t="s">
        <v>186</v>
      </c>
      <c r="G55" s="168" t="s">
        <v>203</v>
      </c>
      <c r="H55" s="176" t="s">
        <v>894</v>
      </c>
      <c r="I55" s="50" t="s">
        <v>44</v>
      </c>
      <c r="J55" s="50"/>
      <c r="K55" s="50"/>
      <c r="L55" s="50"/>
      <c r="M55" s="50"/>
      <c r="N55" s="51"/>
      <c r="O55" s="50"/>
      <c r="P55" s="50"/>
      <c r="Q55" s="50"/>
      <c r="R55" s="50"/>
      <c r="S55" s="50"/>
      <c r="T55" s="1"/>
      <c r="U55" s="1"/>
      <c r="V55" s="1"/>
      <c r="W55" s="1"/>
      <c r="X55" s="1"/>
      <c r="Y55" s="1"/>
      <c r="Z55" s="1"/>
    </row>
    <row r="56" ht="12.75" customHeight="1">
      <c r="A56" s="193" t="s">
        <v>185</v>
      </c>
      <c r="B56" s="226"/>
      <c r="C56" s="227"/>
      <c r="D56" s="196"/>
      <c r="E56" s="197">
        <v>1.0</v>
      </c>
      <c r="F56" s="198" t="s">
        <v>186</v>
      </c>
      <c r="G56" s="168" t="s">
        <v>205</v>
      </c>
      <c r="H56" s="176" t="s">
        <v>895</v>
      </c>
      <c r="I56" s="50" t="s">
        <v>44</v>
      </c>
      <c r="J56" s="50"/>
      <c r="K56" s="50"/>
      <c r="L56" s="50" t="s">
        <v>44</v>
      </c>
      <c r="M56" s="50"/>
      <c r="N56" s="51"/>
      <c r="O56" s="50"/>
      <c r="P56" s="50"/>
      <c r="Q56" s="50"/>
      <c r="R56" s="50"/>
      <c r="S56" s="50"/>
      <c r="T56" s="1"/>
      <c r="U56" s="1"/>
      <c r="V56" s="1"/>
      <c r="W56" s="1"/>
      <c r="X56" s="1"/>
      <c r="Y56" s="1"/>
      <c r="Z56" s="1"/>
    </row>
    <row r="57" ht="12.75" customHeight="1">
      <c r="A57" s="193" t="s">
        <v>185</v>
      </c>
      <c r="B57" s="207"/>
      <c r="C57" s="208"/>
      <c r="D57" s="196"/>
      <c r="E57" s="197">
        <v>2.0</v>
      </c>
      <c r="F57" s="198" t="s">
        <v>186</v>
      </c>
      <c r="G57" s="168" t="s">
        <v>207</v>
      </c>
      <c r="H57" s="228" t="s">
        <v>896</v>
      </c>
      <c r="I57" s="50" t="s">
        <v>44</v>
      </c>
      <c r="J57" s="50"/>
      <c r="K57" s="50"/>
      <c r="L57" s="50" t="s">
        <v>44</v>
      </c>
      <c r="M57" s="50"/>
      <c r="N57" s="51"/>
      <c r="O57" s="50"/>
      <c r="P57" s="50"/>
      <c r="Q57" s="50"/>
      <c r="R57" s="50" t="s">
        <v>44</v>
      </c>
      <c r="S57" s="50"/>
      <c r="T57" s="1"/>
      <c r="U57" s="1"/>
      <c r="V57" s="1"/>
      <c r="W57" s="1"/>
      <c r="X57" s="1"/>
      <c r="Y57" s="1"/>
      <c r="Z57" s="1"/>
    </row>
    <row r="58" ht="12.75" customHeight="1">
      <c r="A58" s="193" t="s">
        <v>185</v>
      </c>
      <c r="B58" s="207"/>
      <c r="C58" s="208"/>
      <c r="D58" s="196"/>
      <c r="E58" s="197">
        <v>3.0</v>
      </c>
      <c r="F58" s="198" t="s">
        <v>186</v>
      </c>
      <c r="G58" s="168" t="s">
        <v>209</v>
      </c>
      <c r="H58" s="169" t="s">
        <v>210</v>
      </c>
      <c r="I58" s="50" t="s">
        <v>44</v>
      </c>
      <c r="J58" s="50"/>
      <c r="K58" s="50"/>
      <c r="L58" s="50" t="s">
        <v>44</v>
      </c>
      <c r="M58" s="50"/>
      <c r="N58" s="51"/>
      <c r="O58" s="50"/>
      <c r="P58" s="50"/>
      <c r="Q58" s="50"/>
      <c r="R58" s="50" t="s">
        <v>44</v>
      </c>
      <c r="S58" s="50"/>
      <c r="T58" s="1"/>
      <c r="U58" s="1"/>
      <c r="V58" s="1"/>
      <c r="W58" s="1"/>
      <c r="X58" s="1"/>
      <c r="Y58" s="1"/>
      <c r="Z58" s="1"/>
    </row>
    <row r="59" ht="12.75" customHeight="1">
      <c r="A59" s="193" t="s">
        <v>185</v>
      </c>
      <c r="B59" s="229"/>
      <c r="C59" s="230"/>
      <c r="D59" s="196" t="s">
        <v>39</v>
      </c>
      <c r="E59" s="197">
        <v>1.0</v>
      </c>
      <c r="F59" s="198" t="s">
        <v>186</v>
      </c>
      <c r="G59" s="168" t="s">
        <v>211</v>
      </c>
      <c r="H59" s="176" t="s">
        <v>897</v>
      </c>
      <c r="I59" s="50" t="s">
        <v>44</v>
      </c>
      <c r="J59" s="50"/>
      <c r="K59" s="50"/>
      <c r="L59" s="50" t="s">
        <v>656</v>
      </c>
      <c r="M59" s="50"/>
      <c r="N59" s="51"/>
      <c r="O59" s="50"/>
      <c r="P59" s="50"/>
      <c r="Q59" s="50"/>
      <c r="R59" s="50" t="s">
        <v>44</v>
      </c>
      <c r="S59" s="50"/>
      <c r="T59" s="1"/>
      <c r="U59" s="1"/>
      <c r="V59" s="1"/>
      <c r="W59" s="1"/>
      <c r="X59" s="1"/>
      <c r="Y59" s="1"/>
      <c r="Z59" s="1"/>
    </row>
    <row r="60" ht="12.75" customHeight="1">
      <c r="A60" s="193" t="s">
        <v>185</v>
      </c>
      <c r="B60" s="207"/>
      <c r="C60" s="208"/>
      <c r="D60" s="196"/>
      <c r="E60" s="197">
        <v>2.0</v>
      </c>
      <c r="F60" s="198" t="s">
        <v>186</v>
      </c>
      <c r="G60" s="168" t="s">
        <v>213</v>
      </c>
      <c r="H60" s="169" t="s">
        <v>898</v>
      </c>
      <c r="I60" s="50" t="s">
        <v>44</v>
      </c>
      <c r="J60" s="50"/>
      <c r="K60" s="50"/>
      <c r="L60" s="50"/>
      <c r="M60" s="50"/>
      <c r="N60" s="51"/>
      <c r="O60" s="50"/>
      <c r="P60" s="50"/>
      <c r="Q60" s="50"/>
      <c r="R60" s="50" t="s">
        <v>44</v>
      </c>
      <c r="S60" s="50"/>
      <c r="T60" s="1"/>
      <c r="U60" s="1"/>
      <c r="V60" s="1"/>
      <c r="W60" s="1"/>
      <c r="X60" s="1"/>
      <c r="Y60" s="1"/>
      <c r="Z60" s="1"/>
    </row>
    <row r="61" ht="12.75" customHeight="1">
      <c r="A61" s="193" t="s">
        <v>185</v>
      </c>
      <c r="B61" s="226"/>
      <c r="C61" s="227"/>
      <c r="D61" s="196"/>
      <c r="E61" s="197">
        <v>1.0</v>
      </c>
      <c r="F61" s="198" t="s">
        <v>186</v>
      </c>
      <c r="G61" s="168" t="s">
        <v>215</v>
      </c>
      <c r="H61" s="169" t="s">
        <v>216</v>
      </c>
      <c r="I61" s="50"/>
      <c r="J61" s="50"/>
      <c r="K61" s="50"/>
      <c r="L61" s="50" t="s">
        <v>44</v>
      </c>
      <c r="M61" s="50" t="s">
        <v>44</v>
      </c>
      <c r="N61" s="51"/>
      <c r="O61" s="50"/>
      <c r="P61" s="50"/>
      <c r="Q61" s="50"/>
      <c r="R61" s="50" t="s">
        <v>44</v>
      </c>
      <c r="S61" s="50"/>
      <c r="T61" s="1"/>
      <c r="U61" s="1"/>
      <c r="V61" s="1"/>
      <c r="W61" s="1"/>
      <c r="X61" s="1"/>
      <c r="Y61" s="1"/>
      <c r="Z61" s="1"/>
    </row>
    <row r="62" ht="12.75" customHeight="1">
      <c r="A62" s="193" t="s">
        <v>185</v>
      </c>
      <c r="B62" s="226"/>
      <c r="C62" s="227"/>
      <c r="D62" s="196"/>
      <c r="E62" s="197">
        <v>1.0</v>
      </c>
      <c r="F62" s="198" t="s">
        <v>186</v>
      </c>
      <c r="G62" s="168" t="s">
        <v>217</v>
      </c>
      <c r="H62" s="169" t="s">
        <v>899</v>
      </c>
      <c r="I62" s="50" t="s">
        <v>44</v>
      </c>
      <c r="J62" s="50"/>
      <c r="K62" s="50"/>
      <c r="L62" s="50" t="s">
        <v>44</v>
      </c>
      <c r="M62" s="50" t="s">
        <v>44</v>
      </c>
      <c r="N62" s="51"/>
      <c r="O62" s="50"/>
      <c r="P62" s="50"/>
      <c r="Q62" s="50"/>
      <c r="R62" s="50" t="s">
        <v>44</v>
      </c>
      <c r="S62" s="50" t="s">
        <v>44</v>
      </c>
      <c r="T62" s="1"/>
      <c r="U62" s="1"/>
      <c r="V62" s="1"/>
      <c r="W62" s="1"/>
      <c r="X62" s="1"/>
      <c r="Y62" s="1"/>
      <c r="Z62" s="1"/>
    </row>
    <row r="63" ht="12.75" customHeight="1">
      <c r="A63" s="193" t="s">
        <v>185</v>
      </c>
      <c r="B63" s="226"/>
      <c r="C63" s="227"/>
      <c r="D63" s="196"/>
      <c r="E63" s="197">
        <v>1.0</v>
      </c>
      <c r="F63" s="198" t="s">
        <v>186</v>
      </c>
      <c r="G63" s="168" t="s">
        <v>219</v>
      </c>
      <c r="H63" s="176" t="s">
        <v>900</v>
      </c>
      <c r="I63" s="50" t="s">
        <v>44</v>
      </c>
      <c r="J63" s="50"/>
      <c r="K63" s="50"/>
      <c r="L63" s="50" t="s">
        <v>44</v>
      </c>
      <c r="M63" s="50"/>
      <c r="N63" s="51"/>
      <c r="O63" s="50"/>
      <c r="P63" s="50"/>
      <c r="Q63" s="50"/>
      <c r="R63" s="50" t="s">
        <v>44</v>
      </c>
      <c r="S63" s="50" t="s">
        <v>44</v>
      </c>
      <c r="T63" s="1"/>
      <c r="U63" s="1"/>
      <c r="V63" s="1"/>
      <c r="W63" s="1"/>
      <c r="X63" s="1"/>
      <c r="Y63" s="1"/>
      <c r="Z63" s="1"/>
    </row>
    <row r="64" ht="12.75" customHeight="1">
      <c r="A64" s="193" t="s">
        <v>185</v>
      </c>
      <c r="B64" s="229"/>
      <c r="C64" s="230"/>
      <c r="D64" s="196" t="s">
        <v>39</v>
      </c>
      <c r="E64" s="197">
        <v>1.0</v>
      </c>
      <c r="F64" s="198" t="s">
        <v>186</v>
      </c>
      <c r="G64" s="168" t="s">
        <v>221</v>
      </c>
      <c r="H64" s="176" t="s">
        <v>901</v>
      </c>
      <c r="I64" s="50" t="s">
        <v>44</v>
      </c>
      <c r="J64" s="50"/>
      <c r="K64" s="50"/>
      <c r="L64" s="50" t="s">
        <v>44</v>
      </c>
      <c r="M64" s="50" t="s">
        <v>44</v>
      </c>
      <c r="N64" s="51"/>
      <c r="O64" s="50"/>
      <c r="P64" s="50"/>
      <c r="Q64" s="50"/>
      <c r="R64" s="50" t="s">
        <v>44</v>
      </c>
      <c r="S64" s="50" t="s">
        <v>44</v>
      </c>
      <c r="T64" s="1"/>
      <c r="U64" s="1"/>
      <c r="V64" s="1"/>
      <c r="W64" s="1"/>
      <c r="X64" s="1"/>
      <c r="Y64" s="1"/>
      <c r="Z64" s="1"/>
    </row>
    <row r="65" ht="12.75" customHeight="1">
      <c r="A65" s="193" t="s">
        <v>185</v>
      </c>
      <c r="B65" s="226"/>
      <c r="C65" s="227"/>
      <c r="D65" s="196"/>
      <c r="E65" s="197">
        <v>1.0</v>
      </c>
      <c r="F65" s="198" t="s">
        <v>186</v>
      </c>
      <c r="G65" s="168" t="s">
        <v>223</v>
      </c>
      <c r="H65" s="169" t="s">
        <v>902</v>
      </c>
      <c r="I65" s="50" t="s">
        <v>44</v>
      </c>
      <c r="J65" s="50"/>
      <c r="K65" s="50"/>
      <c r="L65" s="50" t="s">
        <v>44</v>
      </c>
      <c r="M65" s="50"/>
      <c r="N65" s="51"/>
      <c r="O65" s="50"/>
      <c r="P65" s="50"/>
      <c r="Q65" s="50"/>
      <c r="R65" s="50" t="s">
        <v>44</v>
      </c>
      <c r="S65" s="50" t="s">
        <v>44</v>
      </c>
      <c r="T65" s="1"/>
      <c r="U65" s="1"/>
      <c r="V65" s="1"/>
      <c r="W65" s="1"/>
      <c r="X65" s="1"/>
      <c r="Y65" s="1"/>
      <c r="Z65" s="1"/>
    </row>
    <row r="66" ht="12.75" customHeight="1">
      <c r="A66" s="193" t="s">
        <v>185</v>
      </c>
      <c r="B66" s="207"/>
      <c r="C66" s="208"/>
      <c r="D66" s="196"/>
      <c r="E66" s="197">
        <v>2.0</v>
      </c>
      <c r="F66" s="198" t="s">
        <v>186</v>
      </c>
      <c r="G66" s="168" t="s">
        <v>225</v>
      </c>
      <c r="H66" s="169" t="s">
        <v>903</v>
      </c>
      <c r="I66" s="50" t="s">
        <v>44</v>
      </c>
      <c r="J66" s="50"/>
      <c r="K66" s="50"/>
      <c r="L66" s="50" t="s">
        <v>44</v>
      </c>
      <c r="M66" s="50"/>
      <c r="N66" s="51"/>
      <c r="O66" s="50"/>
      <c r="P66" s="50"/>
      <c r="Q66" s="50"/>
      <c r="R66" s="50" t="s">
        <v>44</v>
      </c>
      <c r="S66" s="50" t="s">
        <v>44</v>
      </c>
      <c r="T66" s="1"/>
      <c r="U66" s="1"/>
      <c r="V66" s="1"/>
      <c r="W66" s="1"/>
      <c r="X66" s="1"/>
      <c r="Y66" s="1"/>
      <c r="Z66" s="1"/>
    </row>
    <row r="67" ht="12.75" customHeight="1">
      <c r="A67" s="193" t="s">
        <v>185</v>
      </c>
      <c r="B67" s="226"/>
      <c r="C67" s="227"/>
      <c r="D67" s="196"/>
      <c r="E67" s="197">
        <v>1.0</v>
      </c>
      <c r="F67" s="198" t="s">
        <v>186</v>
      </c>
      <c r="G67" s="168" t="s">
        <v>227</v>
      </c>
      <c r="H67" s="169" t="s">
        <v>228</v>
      </c>
      <c r="I67" s="50" t="s">
        <v>44</v>
      </c>
      <c r="J67" s="50"/>
      <c r="K67" s="50"/>
      <c r="L67" s="50" t="s">
        <v>44</v>
      </c>
      <c r="M67" s="50"/>
      <c r="N67" s="51"/>
      <c r="O67" s="50"/>
      <c r="P67" s="50"/>
      <c r="Q67" s="50"/>
      <c r="R67" s="50" t="s">
        <v>44</v>
      </c>
      <c r="S67" s="50"/>
      <c r="T67" s="1"/>
      <c r="U67" s="1"/>
      <c r="V67" s="1"/>
      <c r="W67" s="1"/>
      <c r="X67" s="1"/>
      <c r="Y67" s="1"/>
      <c r="Z67" s="1"/>
    </row>
    <row r="68" ht="12.75" customHeight="1">
      <c r="A68" s="193" t="s">
        <v>185</v>
      </c>
      <c r="B68" s="207"/>
      <c r="C68" s="208"/>
      <c r="D68" s="196"/>
      <c r="E68" s="197">
        <v>2.0</v>
      </c>
      <c r="F68" s="198" t="s">
        <v>186</v>
      </c>
      <c r="G68" s="168" t="s">
        <v>229</v>
      </c>
      <c r="H68" s="169" t="s">
        <v>230</v>
      </c>
      <c r="I68" s="50" t="s">
        <v>44</v>
      </c>
      <c r="J68" s="50"/>
      <c r="K68" s="50"/>
      <c r="L68" s="50" t="s">
        <v>44</v>
      </c>
      <c r="M68" s="50"/>
      <c r="N68" s="51"/>
      <c r="O68" s="50"/>
      <c r="P68" s="50"/>
      <c r="Q68" s="50"/>
      <c r="R68" s="50" t="s">
        <v>44</v>
      </c>
      <c r="S68" s="50"/>
      <c r="T68" s="1"/>
      <c r="U68" s="1"/>
      <c r="V68" s="1"/>
      <c r="W68" s="1"/>
      <c r="X68" s="1"/>
      <c r="Y68" s="1"/>
      <c r="Z68" s="1"/>
    </row>
    <row r="69" ht="12.75" customHeight="1">
      <c r="A69" s="199" t="s">
        <v>231</v>
      </c>
      <c r="B69" s="207"/>
      <c r="C69" s="208"/>
      <c r="D69" s="196"/>
      <c r="E69" s="202"/>
      <c r="F69" s="203" t="s">
        <v>904</v>
      </c>
      <c r="G69" s="210"/>
      <c r="H69" s="210"/>
      <c r="I69" s="204"/>
      <c r="J69" s="204"/>
      <c r="K69" s="204"/>
      <c r="L69" s="204"/>
      <c r="M69" s="204"/>
      <c r="N69" s="211"/>
      <c r="O69" s="204"/>
      <c r="P69" s="204"/>
      <c r="Q69" s="204"/>
      <c r="R69" s="204"/>
      <c r="S69" s="204"/>
      <c r="T69" s="1"/>
      <c r="U69" s="1"/>
      <c r="V69" s="1"/>
      <c r="W69" s="1"/>
      <c r="X69" s="1"/>
      <c r="Y69" s="1"/>
      <c r="Z69" s="1"/>
    </row>
    <row r="70" ht="12.75" customHeight="1">
      <c r="A70" s="193" t="s">
        <v>231</v>
      </c>
      <c r="B70" s="226"/>
      <c r="C70" s="227"/>
      <c r="D70" s="196"/>
      <c r="E70" s="197">
        <v>1.0</v>
      </c>
      <c r="F70" s="198" t="s">
        <v>232</v>
      </c>
      <c r="G70" s="168" t="s">
        <v>233</v>
      </c>
      <c r="H70" s="169" t="s">
        <v>234</v>
      </c>
      <c r="I70" s="50" t="s">
        <v>44</v>
      </c>
      <c r="J70" s="50" t="s">
        <v>44</v>
      </c>
      <c r="K70" s="50"/>
      <c r="L70" s="50" t="s">
        <v>44</v>
      </c>
      <c r="M70" s="50" t="s">
        <v>44</v>
      </c>
      <c r="N70" s="51"/>
      <c r="O70" s="50" t="s">
        <v>44</v>
      </c>
      <c r="P70" s="50" t="s">
        <v>44</v>
      </c>
      <c r="Q70" s="50" t="s">
        <v>44</v>
      </c>
      <c r="R70" s="50" t="s">
        <v>44</v>
      </c>
      <c r="S70" s="50" t="s">
        <v>44</v>
      </c>
      <c r="T70" s="1"/>
      <c r="U70" s="1"/>
      <c r="V70" s="1"/>
      <c r="W70" s="1"/>
      <c r="X70" s="1"/>
      <c r="Y70" s="1"/>
      <c r="Z70" s="1"/>
    </row>
    <row r="71" ht="12.75" customHeight="1">
      <c r="A71" s="193" t="s">
        <v>231</v>
      </c>
      <c r="B71" s="207"/>
      <c r="C71" s="208"/>
      <c r="D71" s="196"/>
      <c r="E71" s="197">
        <v>2.0</v>
      </c>
      <c r="F71" s="198" t="s">
        <v>232</v>
      </c>
      <c r="G71" s="168" t="s">
        <v>235</v>
      </c>
      <c r="H71" s="169" t="s">
        <v>236</v>
      </c>
      <c r="I71" s="50" t="s">
        <v>44</v>
      </c>
      <c r="J71" s="50" t="s">
        <v>44</v>
      </c>
      <c r="K71" s="50"/>
      <c r="L71" s="50" t="s">
        <v>44</v>
      </c>
      <c r="M71" s="50" t="s">
        <v>44</v>
      </c>
      <c r="N71" s="51"/>
      <c r="O71" s="50" t="s">
        <v>44</v>
      </c>
      <c r="P71" s="50" t="s">
        <v>44</v>
      </c>
      <c r="Q71" s="50" t="s">
        <v>44</v>
      </c>
      <c r="R71" s="50" t="s">
        <v>44</v>
      </c>
      <c r="S71" s="51" t="s">
        <v>44</v>
      </c>
      <c r="T71" s="1"/>
      <c r="U71" s="1"/>
      <c r="V71" s="1"/>
      <c r="W71" s="1"/>
      <c r="X71" s="1"/>
      <c r="Y71" s="1"/>
      <c r="Z71" s="1"/>
    </row>
    <row r="72" ht="12.75" customHeight="1">
      <c r="A72" s="193" t="s">
        <v>231</v>
      </c>
      <c r="B72" s="207"/>
      <c r="C72" s="208"/>
      <c r="D72" s="196"/>
      <c r="E72" s="197">
        <v>3.0</v>
      </c>
      <c r="F72" s="198" t="s">
        <v>232</v>
      </c>
      <c r="G72" s="168" t="s">
        <v>237</v>
      </c>
      <c r="H72" s="169" t="s">
        <v>238</v>
      </c>
      <c r="I72" s="50" t="s">
        <v>44</v>
      </c>
      <c r="J72" s="50" t="s">
        <v>44</v>
      </c>
      <c r="K72" s="50"/>
      <c r="L72" s="50" t="s">
        <v>44</v>
      </c>
      <c r="M72" s="50" t="s">
        <v>44</v>
      </c>
      <c r="N72" s="51"/>
      <c r="O72" s="50" t="s">
        <v>44</v>
      </c>
      <c r="P72" s="50" t="s">
        <v>44</v>
      </c>
      <c r="Q72" s="50" t="s">
        <v>44</v>
      </c>
      <c r="R72" s="50" t="s">
        <v>44</v>
      </c>
      <c r="S72" s="51" t="s">
        <v>44</v>
      </c>
      <c r="T72" s="1"/>
      <c r="U72" s="1"/>
      <c r="V72" s="1"/>
      <c r="W72" s="1"/>
      <c r="X72" s="1"/>
      <c r="Y72" s="1"/>
      <c r="Z72" s="1"/>
    </row>
    <row r="73" ht="12.75" customHeight="1">
      <c r="A73" s="193" t="s">
        <v>231</v>
      </c>
      <c r="B73" s="226"/>
      <c r="C73" s="227"/>
      <c r="D73" s="196"/>
      <c r="E73" s="197">
        <v>1.0</v>
      </c>
      <c r="F73" s="231" t="s">
        <v>232</v>
      </c>
      <c r="G73" s="224" t="s">
        <v>239</v>
      </c>
      <c r="H73" s="169" t="s">
        <v>905</v>
      </c>
      <c r="I73" s="232" t="s">
        <v>44</v>
      </c>
      <c r="J73" s="232" t="s">
        <v>44</v>
      </c>
      <c r="K73" s="232" t="s">
        <v>44</v>
      </c>
      <c r="L73" s="232" t="s">
        <v>44</v>
      </c>
      <c r="M73" s="232" t="s">
        <v>44</v>
      </c>
      <c r="N73" s="233" t="s">
        <v>44</v>
      </c>
      <c r="O73" s="232"/>
      <c r="P73" s="232"/>
      <c r="Q73" s="232" t="s">
        <v>44</v>
      </c>
      <c r="R73" s="232" t="s">
        <v>44</v>
      </c>
      <c r="S73" s="233" t="s">
        <v>44</v>
      </c>
      <c r="T73" s="1"/>
      <c r="U73" s="1"/>
      <c r="V73" s="1"/>
      <c r="W73" s="1"/>
      <c r="X73" s="1"/>
      <c r="Y73" s="1"/>
      <c r="Z73" s="1"/>
    </row>
    <row r="74" ht="12.75" customHeight="1">
      <c r="A74" s="193" t="s">
        <v>231</v>
      </c>
      <c r="B74" s="207"/>
      <c r="C74" s="208"/>
      <c r="D74" s="196"/>
      <c r="E74" s="197">
        <v>2.0</v>
      </c>
      <c r="F74" s="231" t="s">
        <v>232</v>
      </c>
      <c r="G74" s="224" t="s">
        <v>241</v>
      </c>
      <c r="H74" s="169" t="s">
        <v>906</v>
      </c>
      <c r="I74" s="232"/>
      <c r="J74" s="232" t="s">
        <v>44</v>
      </c>
      <c r="K74" s="232" t="s">
        <v>44</v>
      </c>
      <c r="L74" s="232" t="s">
        <v>44</v>
      </c>
      <c r="M74" s="232" t="s">
        <v>44</v>
      </c>
      <c r="N74" s="233" t="s">
        <v>44</v>
      </c>
      <c r="O74" s="232"/>
      <c r="P74" s="232"/>
      <c r="Q74" s="232" t="s">
        <v>44</v>
      </c>
      <c r="R74" s="232" t="s">
        <v>44</v>
      </c>
      <c r="S74" s="233" t="s">
        <v>44</v>
      </c>
      <c r="T74" s="1"/>
      <c r="U74" s="1"/>
      <c r="V74" s="1"/>
      <c r="W74" s="1"/>
      <c r="X74" s="1"/>
      <c r="Y74" s="1"/>
      <c r="Z74" s="1"/>
    </row>
    <row r="75" ht="12.75" customHeight="1">
      <c r="A75" s="193" t="s">
        <v>231</v>
      </c>
      <c r="B75" s="226"/>
      <c r="C75" s="227"/>
      <c r="D75" s="196"/>
      <c r="E75" s="197">
        <v>1.0</v>
      </c>
      <c r="F75" s="198" t="s">
        <v>232</v>
      </c>
      <c r="G75" s="168" t="s">
        <v>243</v>
      </c>
      <c r="H75" s="169" t="s">
        <v>244</v>
      </c>
      <c r="I75" s="50" t="s">
        <v>44</v>
      </c>
      <c r="J75" s="50" t="s">
        <v>44</v>
      </c>
      <c r="K75" s="50"/>
      <c r="L75" s="50"/>
      <c r="M75" s="50" t="s">
        <v>44</v>
      </c>
      <c r="N75" s="51"/>
      <c r="O75" s="50" t="s">
        <v>44</v>
      </c>
      <c r="P75" s="50"/>
      <c r="Q75" s="50"/>
      <c r="R75" s="50" t="s">
        <v>44</v>
      </c>
      <c r="S75" s="51" t="s">
        <v>44</v>
      </c>
      <c r="T75" s="1"/>
      <c r="U75" s="1"/>
      <c r="V75" s="1"/>
      <c r="W75" s="1"/>
      <c r="X75" s="1"/>
      <c r="Y75" s="1"/>
      <c r="Z75" s="1"/>
    </row>
    <row r="76" ht="12.75" customHeight="1">
      <c r="A76" s="199" t="s">
        <v>245</v>
      </c>
      <c r="B76" s="207"/>
      <c r="C76" s="208"/>
      <c r="D76" s="196"/>
      <c r="E76" s="202"/>
      <c r="F76" s="209" t="s">
        <v>907</v>
      </c>
      <c r="G76" s="210"/>
      <c r="H76" s="210"/>
      <c r="I76" s="204"/>
      <c r="J76" s="204"/>
      <c r="K76" s="204"/>
      <c r="L76" s="204"/>
      <c r="M76" s="204"/>
      <c r="N76" s="211"/>
      <c r="O76" s="204"/>
      <c r="P76" s="204"/>
      <c r="Q76" s="204"/>
      <c r="R76" s="204"/>
      <c r="S76" s="211"/>
      <c r="T76" s="1"/>
      <c r="U76" s="1"/>
      <c r="V76" s="1"/>
      <c r="W76" s="1"/>
      <c r="X76" s="1"/>
      <c r="Y76" s="1"/>
      <c r="Z76" s="1"/>
    </row>
    <row r="77" ht="12.75" customHeight="1">
      <c r="A77" s="193" t="s">
        <v>245</v>
      </c>
      <c r="B77" s="229"/>
      <c r="C77" s="230"/>
      <c r="D77" s="196" t="s">
        <v>39</v>
      </c>
      <c r="E77" s="197">
        <v>1.0</v>
      </c>
      <c r="F77" s="198" t="s">
        <v>246</v>
      </c>
      <c r="G77" s="168" t="s">
        <v>247</v>
      </c>
      <c r="H77" s="176" t="s">
        <v>908</v>
      </c>
      <c r="I77" s="205"/>
      <c r="J77" s="205" t="s">
        <v>44</v>
      </c>
      <c r="K77" s="205"/>
      <c r="L77" s="205" t="s">
        <v>44</v>
      </c>
      <c r="M77" s="205" t="s">
        <v>44</v>
      </c>
      <c r="N77" s="206" t="s">
        <v>44</v>
      </c>
      <c r="O77" s="205"/>
      <c r="P77" s="205"/>
      <c r="Q77" s="205"/>
      <c r="R77" s="205"/>
      <c r="S77" s="206" t="s">
        <v>44</v>
      </c>
      <c r="T77" s="1"/>
      <c r="U77" s="1"/>
      <c r="V77" s="1"/>
      <c r="W77" s="1"/>
      <c r="X77" s="1"/>
      <c r="Y77" s="1"/>
      <c r="Z77" s="1"/>
    </row>
    <row r="78" ht="12.75" customHeight="1">
      <c r="A78" s="193" t="s">
        <v>245</v>
      </c>
      <c r="B78" s="226"/>
      <c r="C78" s="227"/>
      <c r="D78" s="196"/>
      <c r="E78" s="197">
        <v>1.0</v>
      </c>
      <c r="F78" s="198" t="s">
        <v>246</v>
      </c>
      <c r="G78" s="168" t="s">
        <v>249</v>
      </c>
      <c r="H78" s="169" t="s">
        <v>250</v>
      </c>
      <c r="I78" s="205"/>
      <c r="J78" s="50" t="s">
        <v>44</v>
      </c>
      <c r="K78" s="205"/>
      <c r="L78" s="205"/>
      <c r="M78" s="205"/>
      <c r="N78" s="51"/>
      <c r="O78" s="205"/>
      <c r="P78" s="205" t="s">
        <v>44</v>
      </c>
      <c r="Q78" s="50"/>
      <c r="R78" s="205"/>
      <c r="S78" s="206" t="s">
        <v>44</v>
      </c>
      <c r="T78" s="1"/>
      <c r="U78" s="1"/>
      <c r="V78" s="1"/>
      <c r="W78" s="1"/>
      <c r="X78" s="1"/>
      <c r="Y78" s="1"/>
      <c r="Z78" s="1"/>
    </row>
    <row r="79" ht="12.75" customHeight="1">
      <c r="A79" s="193" t="s">
        <v>245</v>
      </c>
      <c r="B79" s="226"/>
      <c r="C79" s="227"/>
      <c r="D79" s="196"/>
      <c r="E79" s="197">
        <v>1.0</v>
      </c>
      <c r="F79" s="198" t="s">
        <v>246</v>
      </c>
      <c r="G79" s="225" t="s">
        <v>251</v>
      </c>
      <c r="H79" s="234" t="s">
        <v>909</v>
      </c>
      <c r="I79" s="50"/>
      <c r="J79" s="50" t="s">
        <v>44</v>
      </c>
      <c r="K79" s="50"/>
      <c r="L79" s="50" t="s">
        <v>44</v>
      </c>
      <c r="M79" s="50" t="s">
        <v>44</v>
      </c>
      <c r="N79" s="222" t="s">
        <v>44</v>
      </c>
      <c r="O79" s="50"/>
      <c r="P79" s="50"/>
      <c r="Q79" s="223" t="s">
        <v>44</v>
      </c>
      <c r="R79" s="223"/>
      <c r="S79" s="222" t="s">
        <v>44</v>
      </c>
      <c r="T79" s="1"/>
      <c r="U79" s="1"/>
      <c r="V79" s="1"/>
      <c r="W79" s="1"/>
      <c r="X79" s="1"/>
      <c r="Y79" s="1"/>
      <c r="Z79" s="1"/>
    </row>
    <row r="80" ht="12.75" customHeight="1">
      <c r="A80" s="193" t="s">
        <v>245</v>
      </c>
      <c r="B80" s="226"/>
      <c r="C80" s="227"/>
      <c r="D80" s="196"/>
      <c r="E80" s="197">
        <v>1.0</v>
      </c>
      <c r="F80" s="198" t="s">
        <v>246</v>
      </c>
      <c r="G80" s="168" t="s">
        <v>253</v>
      </c>
      <c r="H80" s="176" t="s">
        <v>910</v>
      </c>
      <c r="I80" s="50"/>
      <c r="J80" s="50"/>
      <c r="K80" s="50" t="s">
        <v>44</v>
      </c>
      <c r="L80" s="50" t="s">
        <v>44</v>
      </c>
      <c r="M80" s="50" t="s">
        <v>44</v>
      </c>
      <c r="N80" s="51" t="s">
        <v>44</v>
      </c>
      <c r="O80" s="50"/>
      <c r="P80" s="50"/>
      <c r="Q80" s="50" t="s">
        <v>44</v>
      </c>
      <c r="R80" s="50"/>
      <c r="S80" s="51" t="s">
        <v>44</v>
      </c>
      <c r="T80" s="1"/>
      <c r="U80" s="1"/>
      <c r="V80" s="1"/>
      <c r="W80" s="1"/>
      <c r="X80" s="1"/>
      <c r="Y80" s="1"/>
      <c r="Z80" s="1"/>
    </row>
    <row r="81" ht="12.75" customHeight="1">
      <c r="A81" s="193" t="s">
        <v>245</v>
      </c>
      <c r="B81" s="226"/>
      <c r="C81" s="227"/>
      <c r="D81" s="196"/>
      <c r="E81" s="197">
        <v>1.0</v>
      </c>
      <c r="F81" s="198" t="s">
        <v>246</v>
      </c>
      <c r="G81" s="225" t="s">
        <v>255</v>
      </c>
      <c r="H81" s="225" t="s">
        <v>911</v>
      </c>
      <c r="I81" s="50" t="s">
        <v>44</v>
      </c>
      <c r="J81" s="50" t="s">
        <v>44</v>
      </c>
      <c r="K81" s="50"/>
      <c r="L81" s="50"/>
      <c r="M81" s="50" t="s">
        <v>44</v>
      </c>
      <c r="N81" s="222" t="s">
        <v>44</v>
      </c>
      <c r="O81" s="50" t="s">
        <v>44</v>
      </c>
      <c r="P81" s="50" t="s">
        <v>44</v>
      </c>
      <c r="Q81" s="223" t="s">
        <v>44</v>
      </c>
      <c r="R81" s="223"/>
      <c r="S81" s="222" t="s">
        <v>44</v>
      </c>
      <c r="T81" s="1"/>
      <c r="U81" s="1"/>
      <c r="V81" s="1"/>
      <c r="W81" s="1"/>
      <c r="X81" s="1"/>
      <c r="Y81" s="1"/>
      <c r="Z81" s="1"/>
    </row>
    <row r="82" ht="12.75" customHeight="1">
      <c r="A82" s="193" t="s">
        <v>245</v>
      </c>
      <c r="B82" s="226"/>
      <c r="C82" s="227"/>
      <c r="D82" s="196"/>
      <c r="E82" s="197">
        <v>1.0</v>
      </c>
      <c r="F82" s="198" t="s">
        <v>246</v>
      </c>
      <c r="G82" s="168" t="s">
        <v>257</v>
      </c>
      <c r="H82" s="225" t="s">
        <v>912</v>
      </c>
      <c r="I82" s="50" t="s">
        <v>44</v>
      </c>
      <c r="J82" s="50"/>
      <c r="K82" s="50"/>
      <c r="L82" s="50" t="s">
        <v>44</v>
      </c>
      <c r="M82" s="50" t="s">
        <v>44</v>
      </c>
      <c r="N82" s="222"/>
      <c r="O82" s="50"/>
      <c r="P82" s="50"/>
      <c r="Q82" s="223"/>
      <c r="R82" s="223"/>
      <c r="S82" s="222" t="s">
        <v>44</v>
      </c>
      <c r="T82" s="1"/>
      <c r="U82" s="1"/>
      <c r="V82" s="1"/>
      <c r="W82" s="1"/>
      <c r="X82" s="1"/>
      <c r="Y82" s="1"/>
      <c r="Z82" s="1"/>
    </row>
    <row r="83" ht="12.75" customHeight="1">
      <c r="A83" s="193" t="s">
        <v>245</v>
      </c>
      <c r="B83" s="207"/>
      <c r="C83" s="208"/>
      <c r="D83" s="196"/>
      <c r="E83" s="197">
        <v>2.0</v>
      </c>
      <c r="F83" s="198" t="s">
        <v>246</v>
      </c>
      <c r="G83" s="168" t="s">
        <v>259</v>
      </c>
      <c r="H83" s="234" t="s">
        <v>260</v>
      </c>
      <c r="I83" s="50" t="s">
        <v>44</v>
      </c>
      <c r="J83" s="50"/>
      <c r="K83" s="50"/>
      <c r="L83" s="50" t="s">
        <v>44</v>
      </c>
      <c r="M83" s="50" t="s">
        <v>44</v>
      </c>
      <c r="N83" s="222"/>
      <c r="O83" s="50"/>
      <c r="P83" s="50"/>
      <c r="Q83" s="223"/>
      <c r="R83" s="223"/>
      <c r="S83" s="222" t="s">
        <v>44</v>
      </c>
      <c r="T83" s="1"/>
      <c r="U83" s="1"/>
      <c r="V83" s="1"/>
      <c r="W83" s="1"/>
      <c r="X83" s="1"/>
      <c r="Y83" s="1"/>
      <c r="Z83" s="1"/>
    </row>
    <row r="84" ht="12.75" customHeight="1">
      <c r="A84" s="193" t="s">
        <v>245</v>
      </c>
      <c r="B84" s="226"/>
      <c r="C84" s="227"/>
      <c r="D84" s="196"/>
      <c r="E84" s="197">
        <v>1.0</v>
      </c>
      <c r="F84" s="198" t="s">
        <v>246</v>
      </c>
      <c r="G84" s="168" t="s">
        <v>261</v>
      </c>
      <c r="H84" s="228" t="s">
        <v>913</v>
      </c>
      <c r="I84" s="50" t="s">
        <v>44</v>
      </c>
      <c r="J84" s="50" t="s">
        <v>44</v>
      </c>
      <c r="K84" s="50"/>
      <c r="L84" s="50"/>
      <c r="M84" s="50"/>
      <c r="N84" s="222"/>
      <c r="O84" s="50"/>
      <c r="P84" s="50" t="s">
        <v>44</v>
      </c>
      <c r="Q84" s="223"/>
      <c r="R84" s="223"/>
      <c r="S84" s="222" t="s">
        <v>44</v>
      </c>
      <c r="T84" s="1"/>
      <c r="U84" s="1"/>
      <c r="V84" s="1"/>
      <c r="W84" s="1"/>
      <c r="X84" s="1"/>
      <c r="Y84" s="1"/>
      <c r="Z84" s="1"/>
    </row>
    <row r="85" ht="12.75" customHeight="1">
      <c r="A85" s="193" t="s">
        <v>245</v>
      </c>
      <c r="B85" s="226"/>
      <c r="C85" s="227"/>
      <c r="D85" s="196"/>
      <c r="E85" s="197">
        <v>1.0</v>
      </c>
      <c r="F85" s="198" t="s">
        <v>246</v>
      </c>
      <c r="G85" s="168" t="s">
        <v>263</v>
      </c>
      <c r="H85" s="225" t="s">
        <v>914</v>
      </c>
      <c r="I85" s="50" t="s">
        <v>44</v>
      </c>
      <c r="J85" s="50"/>
      <c r="K85" s="50"/>
      <c r="L85" s="50"/>
      <c r="M85" s="50"/>
      <c r="N85" s="222"/>
      <c r="O85" s="50"/>
      <c r="P85" s="50"/>
      <c r="Q85" s="223"/>
      <c r="R85" s="223" t="s">
        <v>44</v>
      </c>
      <c r="S85" s="222" t="s">
        <v>44</v>
      </c>
      <c r="T85" s="1"/>
      <c r="U85" s="1"/>
      <c r="V85" s="1"/>
      <c r="W85" s="1"/>
      <c r="X85" s="1"/>
      <c r="Y85" s="1"/>
      <c r="Z85" s="1"/>
    </row>
    <row r="86" ht="12.75" customHeight="1">
      <c r="A86" s="193" t="s">
        <v>245</v>
      </c>
      <c r="B86" s="226"/>
      <c r="C86" s="227"/>
      <c r="D86" s="196"/>
      <c r="E86" s="197">
        <v>1.0</v>
      </c>
      <c r="F86" s="198" t="s">
        <v>246</v>
      </c>
      <c r="G86" s="168" t="s">
        <v>265</v>
      </c>
      <c r="H86" s="169" t="s">
        <v>915</v>
      </c>
      <c r="I86" s="50" t="s">
        <v>44</v>
      </c>
      <c r="J86" s="50" t="s">
        <v>44</v>
      </c>
      <c r="K86" s="50"/>
      <c r="L86" s="50" t="s">
        <v>44</v>
      </c>
      <c r="M86" s="50" t="s">
        <v>44</v>
      </c>
      <c r="N86" s="51" t="s">
        <v>44</v>
      </c>
      <c r="O86" s="50"/>
      <c r="P86" s="50"/>
      <c r="Q86" s="50"/>
      <c r="R86" s="50"/>
      <c r="S86" s="51" t="s">
        <v>44</v>
      </c>
      <c r="T86" s="1"/>
      <c r="U86" s="1"/>
      <c r="V86" s="1"/>
      <c r="W86" s="1"/>
      <c r="X86" s="1"/>
      <c r="Y86" s="1"/>
      <c r="Z86" s="1"/>
    </row>
    <row r="87" ht="12.75" customHeight="1">
      <c r="A87" s="193" t="s">
        <v>245</v>
      </c>
      <c r="B87" s="207"/>
      <c r="C87" s="208"/>
      <c r="D87" s="196"/>
      <c r="E87" s="197">
        <v>2.0</v>
      </c>
      <c r="F87" s="198" t="s">
        <v>246</v>
      </c>
      <c r="G87" s="168" t="s">
        <v>267</v>
      </c>
      <c r="H87" s="169" t="s">
        <v>916</v>
      </c>
      <c r="I87" s="50" t="s">
        <v>44</v>
      </c>
      <c r="J87" s="50" t="s">
        <v>44</v>
      </c>
      <c r="K87" s="50"/>
      <c r="L87" s="50" t="s">
        <v>44</v>
      </c>
      <c r="M87" s="50" t="s">
        <v>44</v>
      </c>
      <c r="N87" s="51" t="s">
        <v>44</v>
      </c>
      <c r="O87" s="50"/>
      <c r="P87" s="50"/>
      <c r="Q87" s="50"/>
      <c r="R87" s="50"/>
      <c r="S87" s="51" t="s">
        <v>44</v>
      </c>
      <c r="T87" s="1"/>
      <c r="U87" s="1"/>
      <c r="V87" s="1"/>
      <c r="W87" s="1"/>
      <c r="X87" s="1"/>
      <c r="Y87" s="1"/>
      <c r="Z87" s="1"/>
    </row>
    <row r="88" ht="12.75" customHeight="1">
      <c r="A88" s="199" t="s">
        <v>269</v>
      </c>
      <c r="B88" s="207"/>
      <c r="C88" s="208"/>
      <c r="D88" s="210"/>
      <c r="E88" s="202"/>
      <c r="F88" s="215" t="s">
        <v>917</v>
      </c>
      <c r="G88" s="235"/>
      <c r="H88" s="236"/>
      <c r="I88" s="237"/>
      <c r="J88" s="237"/>
      <c r="K88" s="237"/>
      <c r="L88" s="237"/>
      <c r="M88" s="237"/>
      <c r="N88" s="238"/>
      <c r="O88" s="237"/>
      <c r="P88" s="237"/>
      <c r="Q88" s="237"/>
      <c r="R88" s="237"/>
      <c r="S88" s="238"/>
      <c r="T88" s="1"/>
      <c r="U88" s="1"/>
      <c r="V88" s="1"/>
      <c r="W88" s="1"/>
      <c r="X88" s="1"/>
      <c r="Y88" s="1"/>
      <c r="Z88" s="1"/>
    </row>
    <row r="89" ht="12.75" customHeight="1">
      <c r="A89" s="193" t="s">
        <v>269</v>
      </c>
      <c r="B89" s="226"/>
      <c r="C89" s="227"/>
      <c r="D89" s="196"/>
      <c r="E89" s="197">
        <v>1.0</v>
      </c>
      <c r="F89" s="219" t="s">
        <v>270</v>
      </c>
      <c r="G89" s="239" t="s">
        <v>271</v>
      </c>
      <c r="H89" s="240" t="s">
        <v>918</v>
      </c>
      <c r="I89" s="50" t="s">
        <v>44</v>
      </c>
      <c r="J89" s="50" t="s">
        <v>44</v>
      </c>
      <c r="K89" s="50"/>
      <c r="L89" s="50"/>
      <c r="M89" s="50"/>
      <c r="N89" s="51" t="s">
        <v>44</v>
      </c>
      <c r="O89" s="50"/>
      <c r="P89" s="50"/>
      <c r="Q89" s="50"/>
      <c r="R89" s="50" t="s">
        <v>44</v>
      </c>
      <c r="S89" s="51" t="s">
        <v>44</v>
      </c>
      <c r="T89" s="1"/>
      <c r="U89" s="1"/>
      <c r="V89" s="1"/>
      <c r="W89" s="1"/>
      <c r="X89" s="1"/>
      <c r="Y89" s="1"/>
      <c r="Z89" s="1"/>
    </row>
    <row r="90" ht="12.75" customHeight="1">
      <c r="A90" s="193" t="s">
        <v>269</v>
      </c>
      <c r="B90" s="226"/>
      <c r="C90" s="227"/>
      <c r="D90" s="196"/>
      <c r="E90" s="197">
        <v>1.0</v>
      </c>
      <c r="F90" s="219" t="s">
        <v>270</v>
      </c>
      <c r="G90" s="168" t="s">
        <v>273</v>
      </c>
      <c r="H90" s="169" t="s">
        <v>919</v>
      </c>
      <c r="I90" s="50" t="s">
        <v>44</v>
      </c>
      <c r="J90" s="50"/>
      <c r="K90" s="50"/>
      <c r="L90" s="50" t="s">
        <v>44</v>
      </c>
      <c r="M90" s="50"/>
      <c r="N90" s="51"/>
      <c r="O90" s="50"/>
      <c r="P90" s="50"/>
      <c r="Q90" s="50"/>
      <c r="R90" s="50" t="s">
        <v>44</v>
      </c>
      <c r="S90" s="51" t="s">
        <v>44</v>
      </c>
      <c r="T90" s="1"/>
      <c r="U90" s="1"/>
      <c r="V90" s="1"/>
      <c r="W90" s="1"/>
      <c r="X90" s="1"/>
      <c r="Y90" s="1"/>
      <c r="Z90" s="1"/>
    </row>
    <row r="91" ht="12.75" customHeight="1">
      <c r="A91" s="193" t="s">
        <v>269</v>
      </c>
      <c r="B91" s="226"/>
      <c r="C91" s="227"/>
      <c r="D91" s="241"/>
      <c r="E91" s="242">
        <v>1.0</v>
      </c>
      <c r="F91" s="243" t="s">
        <v>270</v>
      </c>
      <c r="G91" s="244" t="s">
        <v>275</v>
      </c>
      <c r="H91" s="245" t="s">
        <v>920</v>
      </c>
      <c r="I91" s="246"/>
      <c r="J91" s="246"/>
      <c r="K91" s="246" t="s">
        <v>44</v>
      </c>
      <c r="L91" s="246" t="s">
        <v>44</v>
      </c>
      <c r="M91" s="246" t="s">
        <v>44</v>
      </c>
      <c r="N91" s="247" t="s">
        <v>44</v>
      </c>
      <c r="O91" s="246"/>
      <c r="P91" s="246"/>
      <c r="Q91" s="246"/>
      <c r="R91" s="246" t="s">
        <v>44</v>
      </c>
      <c r="S91" s="247"/>
      <c r="T91" s="1"/>
      <c r="U91" s="1"/>
      <c r="V91" s="1"/>
      <c r="W91" s="1"/>
      <c r="X91" s="1"/>
      <c r="Y91" s="1"/>
      <c r="Z91" s="1"/>
    </row>
    <row r="92" ht="12.75" customHeight="1">
      <c r="A92" s="199" t="s">
        <v>277</v>
      </c>
      <c r="B92" s="207"/>
      <c r="C92" s="208"/>
      <c r="D92" s="197"/>
      <c r="E92" s="202"/>
      <c r="F92" s="215" t="s">
        <v>921</v>
      </c>
      <c r="G92" s="216"/>
      <c r="H92" s="216"/>
      <c r="I92" s="217"/>
      <c r="J92" s="217"/>
      <c r="K92" s="217"/>
      <c r="L92" s="217"/>
      <c r="M92" s="217"/>
      <c r="N92" s="218"/>
      <c r="O92" s="217"/>
      <c r="P92" s="217"/>
      <c r="Q92" s="217"/>
      <c r="R92" s="217"/>
      <c r="S92" s="218"/>
      <c r="T92" s="1"/>
      <c r="U92" s="1"/>
      <c r="V92" s="1"/>
      <c r="W92" s="1"/>
      <c r="X92" s="1"/>
      <c r="Y92" s="1"/>
      <c r="Z92" s="1"/>
    </row>
    <row r="93" ht="12.75" customHeight="1">
      <c r="A93" s="193" t="s">
        <v>277</v>
      </c>
      <c r="B93" s="226"/>
      <c r="C93" s="227"/>
      <c r="D93" s="196"/>
      <c r="E93" s="197">
        <v>1.0</v>
      </c>
      <c r="F93" s="219" t="s">
        <v>278</v>
      </c>
      <c r="G93" s="168" t="s">
        <v>279</v>
      </c>
      <c r="H93" s="225" t="s">
        <v>922</v>
      </c>
      <c r="I93" s="50" t="s">
        <v>44</v>
      </c>
      <c r="J93" s="50"/>
      <c r="K93" s="50"/>
      <c r="L93" s="50" t="s">
        <v>44</v>
      </c>
      <c r="M93" s="50" t="s">
        <v>44</v>
      </c>
      <c r="N93" s="222"/>
      <c r="O93" s="50"/>
      <c r="P93" s="50"/>
      <c r="Q93" s="223" t="s">
        <v>44</v>
      </c>
      <c r="R93" s="223" t="s">
        <v>44</v>
      </c>
      <c r="S93" s="222" t="s">
        <v>44</v>
      </c>
      <c r="T93" s="1"/>
      <c r="U93" s="1"/>
      <c r="V93" s="1"/>
      <c r="W93" s="1"/>
      <c r="X93" s="1"/>
      <c r="Y93" s="1"/>
      <c r="Z93" s="1"/>
    </row>
    <row r="94" ht="12.75" customHeight="1">
      <c r="A94" s="193" t="s">
        <v>277</v>
      </c>
      <c r="B94" s="207"/>
      <c r="C94" s="208"/>
      <c r="D94" s="196"/>
      <c r="E94" s="197">
        <v>2.0</v>
      </c>
      <c r="F94" s="219" t="s">
        <v>278</v>
      </c>
      <c r="G94" s="168" t="s">
        <v>281</v>
      </c>
      <c r="H94" s="228" t="s">
        <v>923</v>
      </c>
      <c r="I94" s="50" t="s">
        <v>44</v>
      </c>
      <c r="J94" s="50"/>
      <c r="K94" s="50"/>
      <c r="L94" s="50" t="s">
        <v>44</v>
      </c>
      <c r="M94" s="50" t="s">
        <v>44</v>
      </c>
      <c r="N94" s="222"/>
      <c r="O94" s="50"/>
      <c r="P94" s="50"/>
      <c r="Q94" s="223"/>
      <c r="R94" s="223" t="s">
        <v>44</v>
      </c>
      <c r="S94" s="222" t="s">
        <v>44</v>
      </c>
      <c r="T94" s="1"/>
      <c r="U94" s="1"/>
      <c r="V94" s="1"/>
      <c r="W94" s="1"/>
      <c r="X94" s="1"/>
      <c r="Y94" s="1"/>
      <c r="Z94" s="1"/>
    </row>
    <row r="95" ht="12.75" customHeight="1">
      <c r="A95" s="193" t="s">
        <v>277</v>
      </c>
      <c r="B95" s="226"/>
      <c r="C95" s="227"/>
      <c r="D95" s="196"/>
      <c r="E95" s="197">
        <v>1.0</v>
      </c>
      <c r="F95" s="219" t="s">
        <v>278</v>
      </c>
      <c r="G95" s="168" t="s">
        <v>283</v>
      </c>
      <c r="H95" s="225" t="s">
        <v>924</v>
      </c>
      <c r="I95" s="50"/>
      <c r="J95" s="50"/>
      <c r="K95" s="50"/>
      <c r="L95" s="50" t="s">
        <v>44</v>
      </c>
      <c r="M95" s="50" t="s">
        <v>44</v>
      </c>
      <c r="N95" s="222"/>
      <c r="O95" s="50"/>
      <c r="P95" s="50"/>
      <c r="Q95" s="223"/>
      <c r="R95" s="223" t="s">
        <v>44</v>
      </c>
      <c r="S95" s="222" t="s">
        <v>44</v>
      </c>
      <c r="T95" s="1"/>
      <c r="U95" s="1"/>
      <c r="V95" s="1"/>
      <c r="W95" s="1"/>
      <c r="X95" s="1"/>
      <c r="Y95" s="1"/>
      <c r="Z95" s="1"/>
    </row>
    <row r="96" ht="12.75" customHeight="1">
      <c r="A96" s="193" t="s">
        <v>277</v>
      </c>
      <c r="B96" s="226"/>
      <c r="C96" s="227"/>
      <c r="D96" s="196"/>
      <c r="E96" s="197">
        <v>1.0</v>
      </c>
      <c r="F96" s="219" t="s">
        <v>278</v>
      </c>
      <c r="G96" s="168" t="s">
        <v>285</v>
      </c>
      <c r="H96" s="176" t="s">
        <v>925</v>
      </c>
      <c r="I96" s="50" t="s">
        <v>44</v>
      </c>
      <c r="J96" s="50"/>
      <c r="K96" s="50"/>
      <c r="L96" s="50" t="s">
        <v>44</v>
      </c>
      <c r="M96" s="50"/>
      <c r="N96" s="51"/>
      <c r="O96" s="50"/>
      <c r="P96" s="50"/>
      <c r="Q96" s="50" t="s">
        <v>44</v>
      </c>
      <c r="R96" s="50" t="s">
        <v>44</v>
      </c>
      <c r="S96" s="51" t="s">
        <v>44</v>
      </c>
      <c r="T96" s="1"/>
      <c r="U96" s="1"/>
      <c r="V96" s="1"/>
      <c r="W96" s="1"/>
      <c r="X96" s="1"/>
      <c r="Y96" s="1"/>
      <c r="Z96" s="1"/>
    </row>
    <row r="97" ht="12.75" customHeight="1">
      <c r="A97" s="199" t="s">
        <v>287</v>
      </c>
      <c r="B97" s="200"/>
      <c r="C97" s="201"/>
      <c r="D97" s="197"/>
      <c r="E97" s="202"/>
      <c r="F97" s="215" t="s">
        <v>926</v>
      </c>
      <c r="G97" s="216"/>
      <c r="H97" s="216"/>
      <c r="I97" s="217"/>
      <c r="J97" s="217"/>
      <c r="K97" s="217"/>
      <c r="L97" s="217"/>
      <c r="M97" s="217"/>
      <c r="N97" s="218"/>
      <c r="O97" s="217"/>
      <c r="P97" s="217"/>
      <c r="Q97" s="217"/>
      <c r="R97" s="217"/>
      <c r="S97" s="218"/>
      <c r="T97" s="1"/>
      <c r="U97" s="1"/>
      <c r="V97" s="1"/>
      <c r="W97" s="1"/>
      <c r="X97" s="1"/>
      <c r="Y97" s="1"/>
      <c r="Z97" s="1"/>
    </row>
    <row r="98" ht="12.75" customHeight="1">
      <c r="A98" s="193" t="s">
        <v>287</v>
      </c>
      <c r="B98" s="226"/>
      <c r="C98" s="227"/>
      <c r="D98" s="196"/>
      <c r="E98" s="197">
        <v>1.0</v>
      </c>
      <c r="F98" s="219" t="s">
        <v>288</v>
      </c>
      <c r="G98" s="168" t="s">
        <v>289</v>
      </c>
      <c r="H98" s="176" t="s">
        <v>927</v>
      </c>
      <c r="I98" s="50"/>
      <c r="J98" s="50"/>
      <c r="K98" s="50"/>
      <c r="L98" s="50" t="s">
        <v>44</v>
      </c>
      <c r="M98" s="50" t="s">
        <v>44</v>
      </c>
      <c r="N98" s="51"/>
      <c r="O98" s="50"/>
      <c r="P98" s="50"/>
      <c r="Q98" s="50"/>
      <c r="R98" s="50" t="s">
        <v>44</v>
      </c>
      <c r="S98" s="51" t="s">
        <v>44</v>
      </c>
      <c r="T98" s="1"/>
      <c r="U98" s="1"/>
      <c r="V98" s="1"/>
      <c r="W98" s="1"/>
      <c r="X98" s="1"/>
      <c r="Y98" s="1"/>
      <c r="Z98" s="1"/>
    </row>
    <row r="99" ht="12.75" customHeight="1">
      <c r="A99" s="193" t="s">
        <v>287</v>
      </c>
      <c r="B99" s="229"/>
      <c r="C99" s="230"/>
      <c r="D99" s="196" t="s">
        <v>39</v>
      </c>
      <c r="E99" s="197">
        <v>1.0</v>
      </c>
      <c r="F99" s="219" t="s">
        <v>288</v>
      </c>
      <c r="G99" s="168" t="s">
        <v>291</v>
      </c>
      <c r="H99" s="224" t="s">
        <v>928</v>
      </c>
      <c r="I99" s="50" t="s">
        <v>44</v>
      </c>
      <c r="J99" s="50"/>
      <c r="K99" s="50"/>
      <c r="L99" s="50"/>
      <c r="M99" s="50" t="s">
        <v>44</v>
      </c>
      <c r="N99" s="51"/>
      <c r="O99" s="50"/>
      <c r="P99" s="50"/>
      <c r="Q99" s="50"/>
      <c r="R99" s="50"/>
      <c r="S99" s="51"/>
      <c r="T99" s="1"/>
      <c r="U99" s="1"/>
      <c r="V99" s="1"/>
      <c r="W99" s="1"/>
      <c r="X99" s="1"/>
      <c r="Y99" s="1"/>
      <c r="Z99" s="1"/>
    </row>
    <row r="100" ht="12.75" customHeight="1">
      <c r="A100" s="193" t="s">
        <v>287</v>
      </c>
      <c r="B100" s="207"/>
      <c r="C100" s="208"/>
      <c r="D100" s="196"/>
      <c r="E100" s="197">
        <v>2.0</v>
      </c>
      <c r="F100" s="219" t="s">
        <v>288</v>
      </c>
      <c r="G100" s="168" t="s">
        <v>293</v>
      </c>
      <c r="H100" s="224" t="s">
        <v>929</v>
      </c>
      <c r="I100" s="50" t="s">
        <v>44</v>
      </c>
      <c r="J100" s="50"/>
      <c r="K100" s="50"/>
      <c r="L100" s="50"/>
      <c r="M100" s="50" t="s">
        <v>44</v>
      </c>
      <c r="N100" s="51"/>
      <c r="O100" s="50"/>
      <c r="P100" s="50"/>
      <c r="Q100" s="50"/>
      <c r="R100" s="50"/>
      <c r="S100" s="51"/>
      <c r="T100" s="1"/>
      <c r="U100" s="1"/>
      <c r="V100" s="1"/>
      <c r="W100" s="1"/>
      <c r="X100" s="1"/>
      <c r="Y100" s="1"/>
      <c r="Z100" s="1"/>
    </row>
    <row r="101" ht="12.75" customHeight="1">
      <c r="A101" s="248" t="s">
        <v>287</v>
      </c>
      <c r="B101" s="249"/>
      <c r="C101" s="250"/>
      <c r="D101" s="251"/>
      <c r="E101" s="252">
        <v>1.0</v>
      </c>
      <c r="F101" s="253" t="s">
        <v>288</v>
      </c>
      <c r="G101" s="254" t="s">
        <v>295</v>
      </c>
      <c r="H101" s="255" t="s">
        <v>930</v>
      </c>
      <c r="I101" s="256"/>
      <c r="J101" s="256" t="s">
        <v>44</v>
      </c>
      <c r="K101" s="256"/>
      <c r="L101" s="256"/>
      <c r="M101" s="256" t="s">
        <v>44</v>
      </c>
      <c r="N101" s="257"/>
      <c r="O101" s="256"/>
      <c r="P101" s="256"/>
      <c r="Q101" s="256"/>
      <c r="R101" s="256" t="s">
        <v>44</v>
      </c>
      <c r="S101" s="257"/>
      <c r="T101" s="1"/>
      <c r="U101" s="1"/>
      <c r="V101" s="1"/>
      <c r="W101" s="1"/>
      <c r="X101" s="1"/>
      <c r="Y101" s="1"/>
      <c r="Z101" s="1"/>
    </row>
    <row r="102" ht="12.75" customHeight="1">
      <c r="A102" s="258"/>
      <c r="B102" s="259"/>
      <c r="C102" s="260"/>
      <c r="D102" s="258"/>
      <c r="E102" s="261"/>
      <c r="F102" s="258"/>
      <c r="G102" s="258"/>
      <c r="H102" s="258"/>
      <c r="I102" s="262"/>
      <c r="J102" s="262"/>
      <c r="K102" s="262"/>
      <c r="L102" s="262"/>
      <c r="M102" s="262"/>
      <c r="N102" s="262"/>
      <c r="O102" s="262"/>
      <c r="P102" s="262"/>
      <c r="Q102" s="262"/>
      <c r="R102" s="262"/>
      <c r="S102" s="262"/>
      <c r="T102" s="1"/>
      <c r="U102" s="1"/>
      <c r="V102" s="1"/>
      <c r="W102" s="1"/>
      <c r="X102" s="1"/>
      <c r="Y102" s="1"/>
      <c r="Z102" s="1"/>
    </row>
    <row r="103" ht="12.75" customHeight="1">
      <c r="A103" s="263"/>
      <c r="B103" s="264"/>
      <c r="C103" s="265"/>
      <c r="D103" s="263"/>
      <c r="E103" s="266"/>
      <c r="F103" s="263"/>
      <c r="G103" s="263"/>
      <c r="H103" s="263"/>
      <c r="I103" s="267"/>
      <c r="J103" s="267"/>
      <c r="K103" s="267"/>
      <c r="L103" s="267"/>
      <c r="M103" s="267"/>
      <c r="N103" s="267"/>
      <c r="O103" s="267"/>
      <c r="P103" s="267"/>
      <c r="Q103" s="267"/>
      <c r="R103" s="267"/>
      <c r="S103" s="267"/>
      <c r="T103" s="1"/>
      <c r="U103" s="1"/>
      <c r="V103" s="1"/>
      <c r="W103" s="1"/>
      <c r="X103" s="1"/>
      <c r="Y103" s="1"/>
      <c r="Z103" s="1"/>
    </row>
    <row r="104" ht="12.75" customHeight="1">
      <c r="A104" s="263"/>
      <c r="B104" s="264"/>
      <c r="C104" s="265"/>
      <c r="D104" s="263"/>
      <c r="E104" s="266"/>
      <c r="F104" s="263"/>
      <c r="G104" s="263"/>
      <c r="H104" s="263"/>
      <c r="I104" s="267"/>
      <c r="J104" s="267"/>
      <c r="K104" s="267"/>
      <c r="L104" s="267"/>
      <c r="M104" s="267"/>
      <c r="N104" s="267"/>
      <c r="O104" s="267"/>
      <c r="P104" s="267"/>
      <c r="Q104" s="267"/>
      <c r="R104" s="267"/>
      <c r="S104" s="267"/>
      <c r="T104" s="1"/>
      <c r="U104" s="1"/>
      <c r="V104" s="1"/>
      <c r="W104" s="1"/>
      <c r="X104" s="1"/>
      <c r="Y104" s="1"/>
      <c r="Z104" s="1"/>
    </row>
    <row r="105" ht="12.75" customHeight="1">
      <c r="A105" s="263"/>
      <c r="B105" s="264"/>
      <c r="C105" s="265"/>
      <c r="D105" s="263"/>
      <c r="E105" s="266"/>
      <c r="F105" s="263"/>
      <c r="G105" s="263"/>
      <c r="H105" s="263"/>
      <c r="I105" s="267"/>
      <c r="J105" s="267"/>
      <c r="K105" s="267"/>
      <c r="L105" s="267"/>
      <c r="M105" s="267"/>
      <c r="N105" s="267"/>
      <c r="O105" s="267"/>
      <c r="P105" s="267"/>
      <c r="Q105" s="267"/>
      <c r="R105" s="267"/>
      <c r="S105" s="267"/>
      <c r="T105" s="1"/>
      <c r="U105" s="1"/>
      <c r="V105" s="1"/>
      <c r="W105" s="1"/>
      <c r="X105" s="1"/>
      <c r="Y105" s="1"/>
      <c r="Z105" s="1"/>
    </row>
    <row r="106" ht="12.75" customHeight="1">
      <c r="A106" s="263"/>
      <c r="B106" s="264"/>
      <c r="C106" s="265"/>
      <c r="D106" s="263"/>
      <c r="E106" s="266"/>
      <c r="F106" s="263"/>
      <c r="G106" s="263"/>
      <c r="H106" s="263"/>
      <c r="I106" s="267"/>
      <c r="J106" s="267"/>
      <c r="K106" s="267"/>
      <c r="L106" s="267"/>
      <c r="M106" s="267"/>
      <c r="N106" s="267"/>
      <c r="O106" s="267"/>
      <c r="P106" s="267"/>
      <c r="Q106" s="267"/>
      <c r="R106" s="267"/>
      <c r="S106" s="267"/>
      <c r="T106" s="1"/>
      <c r="U106" s="1"/>
      <c r="V106" s="1"/>
      <c r="W106" s="1"/>
      <c r="X106" s="1"/>
      <c r="Y106" s="1"/>
      <c r="Z106" s="1"/>
    </row>
    <row r="107" ht="12.75" customHeight="1">
      <c r="A107" s="263"/>
      <c r="B107" s="264"/>
      <c r="C107" s="265"/>
      <c r="D107" s="263"/>
      <c r="E107" s="266"/>
      <c r="F107" s="263"/>
      <c r="G107" s="263"/>
      <c r="H107" s="263"/>
      <c r="I107" s="267"/>
      <c r="J107" s="267"/>
      <c r="K107" s="267"/>
      <c r="L107" s="267"/>
      <c r="M107" s="267"/>
      <c r="N107" s="267"/>
      <c r="O107" s="267"/>
      <c r="P107" s="267"/>
      <c r="Q107" s="267"/>
      <c r="R107" s="267"/>
      <c r="S107" s="267"/>
      <c r="T107" s="1"/>
      <c r="U107" s="1"/>
      <c r="V107" s="1"/>
      <c r="W107" s="1"/>
      <c r="X107" s="1"/>
      <c r="Y107" s="1"/>
      <c r="Z107" s="1"/>
    </row>
    <row r="108" ht="12.75" customHeight="1">
      <c r="A108" s="263"/>
      <c r="B108" s="264"/>
      <c r="C108" s="265"/>
      <c r="D108" s="263"/>
      <c r="E108" s="266"/>
      <c r="F108" s="263"/>
      <c r="G108" s="263"/>
      <c r="H108" s="263"/>
      <c r="I108" s="267"/>
      <c r="J108" s="267"/>
      <c r="K108" s="267"/>
      <c r="L108" s="267"/>
      <c r="M108" s="267"/>
      <c r="N108" s="267"/>
      <c r="O108" s="267"/>
      <c r="P108" s="267"/>
      <c r="Q108" s="267"/>
      <c r="R108" s="267"/>
      <c r="S108" s="267"/>
      <c r="T108" s="1"/>
      <c r="U108" s="1"/>
      <c r="V108" s="1"/>
      <c r="W108" s="1"/>
      <c r="X108" s="1"/>
      <c r="Y108" s="1"/>
      <c r="Z108" s="1"/>
    </row>
    <row r="109" ht="12.75" customHeight="1">
      <c r="A109" s="263"/>
      <c r="B109" s="264"/>
      <c r="C109" s="265"/>
      <c r="D109" s="263"/>
      <c r="E109" s="266"/>
      <c r="F109" s="263"/>
      <c r="G109" s="263"/>
      <c r="H109" s="263"/>
      <c r="I109" s="267"/>
      <c r="J109" s="267"/>
      <c r="K109" s="267"/>
      <c r="L109" s="267"/>
      <c r="M109" s="267"/>
      <c r="N109" s="267"/>
      <c r="O109" s="267"/>
      <c r="P109" s="267"/>
      <c r="Q109" s="267"/>
      <c r="R109" s="267"/>
      <c r="S109" s="267"/>
      <c r="T109" s="1"/>
      <c r="U109" s="1"/>
      <c r="V109" s="1"/>
      <c r="W109" s="1"/>
      <c r="X109" s="1"/>
      <c r="Y109" s="1"/>
      <c r="Z109" s="1"/>
    </row>
    <row r="110" ht="12.75" customHeight="1">
      <c r="A110" s="263"/>
      <c r="B110" s="264"/>
      <c r="C110" s="265"/>
      <c r="D110" s="263"/>
      <c r="E110" s="266"/>
      <c r="F110" s="263"/>
      <c r="G110" s="263"/>
      <c r="H110" s="263"/>
      <c r="I110" s="267"/>
      <c r="J110" s="267"/>
      <c r="K110" s="267"/>
      <c r="L110" s="267"/>
      <c r="M110" s="267"/>
      <c r="N110" s="267"/>
      <c r="O110" s="267"/>
      <c r="P110" s="267"/>
      <c r="Q110" s="267"/>
      <c r="R110" s="267"/>
      <c r="S110" s="267"/>
      <c r="T110" s="1"/>
      <c r="U110" s="1"/>
      <c r="V110" s="1"/>
      <c r="W110" s="1"/>
      <c r="X110" s="1"/>
      <c r="Y110" s="1"/>
      <c r="Z110" s="1"/>
    </row>
    <row r="111" ht="12.75" customHeight="1">
      <c r="A111" s="263"/>
      <c r="B111" s="264"/>
      <c r="C111" s="265"/>
      <c r="D111" s="263"/>
      <c r="E111" s="266"/>
      <c r="F111" s="263"/>
      <c r="G111" s="263"/>
      <c r="H111" s="263"/>
      <c r="I111" s="267"/>
      <c r="J111" s="267"/>
      <c r="K111" s="267"/>
      <c r="L111" s="267"/>
      <c r="M111" s="267"/>
      <c r="N111" s="267"/>
      <c r="O111" s="267"/>
      <c r="P111" s="267"/>
      <c r="Q111" s="267"/>
      <c r="R111" s="267"/>
      <c r="S111" s="267"/>
      <c r="T111" s="1"/>
      <c r="U111" s="1"/>
      <c r="V111" s="1"/>
      <c r="W111" s="1"/>
      <c r="X111" s="1"/>
      <c r="Y111" s="1"/>
      <c r="Z111" s="1"/>
    </row>
    <row r="112" ht="12.75" customHeight="1">
      <c r="A112" s="263"/>
      <c r="B112" s="264"/>
      <c r="C112" s="265"/>
      <c r="D112" s="263"/>
      <c r="E112" s="266"/>
      <c r="F112" s="263"/>
      <c r="G112" s="263"/>
      <c r="H112" s="263"/>
      <c r="I112" s="267"/>
      <c r="J112" s="267"/>
      <c r="K112" s="267"/>
      <c r="L112" s="267"/>
      <c r="M112" s="267"/>
      <c r="N112" s="267"/>
      <c r="O112" s="267"/>
      <c r="P112" s="267"/>
      <c r="Q112" s="267"/>
      <c r="R112" s="267"/>
      <c r="S112" s="267"/>
      <c r="T112" s="1"/>
      <c r="U112" s="1"/>
      <c r="V112" s="1"/>
      <c r="W112" s="1"/>
      <c r="X112" s="1"/>
      <c r="Y112" s="1"/>
      <c r="Z112" s="1"/>
    </row>
    <row r="113" ht="12.75" customHeight="1">
      <c r="A113" s="263"/>
      <c r="B113" s="264"/>
      <c r="C113" s="265"/>
      <c r="D113" s="263"/>
      <c r="E113" s="266"/>
      <c r="F113" s="263"/>
      <c r="G113" s="263"/>
      <c r="H113" s="263"/>
      <c r="I113" s="267"/>
      <c r="J113" s="267"/>
      <c r="K113" s="267"/>
      <c r="L113" s="267"/>
      <c r="M113" s="267"/>
      <c r="N113" s="267"/>
      <c r="O113" s="267"/>
      <c r="P113" s="267"/>
      <c r="Q113" s="267"/>
      <c r="R113" s="267"/>
      <c r="S113" s="267"/>
      <c r="T113" s="1"/>
      <c r="U113" s="1"/>
      <c r="V113" s="1"/>
      <c r="W113" s="1"/>
      <c r="X113" s="1"/>
      <c r="Y113" s="1"/>
      <c r="Z113" s="1"/>
    </row>
    <row r="114" ht="12.75" customHeight="1">
      <c r="A114" s="263"/>
      <c r="B114" s="264"/>
      <c r="C114" s="265"/>
      <c r="D114" s="263"/>
      <c r="E114" s="266"/>
      <c r="F114" s="263"/>
      <c r="G114" s="263"/>
      <c r="H114" s="263"/>
      <c r="I114" s="267"/>
      <c r="J114" s="267"/>
      <c r="K114" s="267"/>
      <c r="L114" s="267"/>
      <c r="M114" s="267"/>
      <c r="N114" s="267"/>
      <c r="O114" s="267"/>
      <c r="P114" s="267"/>
      <c r="Q114" s="267"/>
      <c r="R114" s="267"/>
      <c r="S114" s="267"/>
      <c r="T114" s="1"/>
      <c r="U114" s="1"/>
      <c r="V114" s="1"/>
      <c r="W114" s="1"/>
      <c r="X114" s="1"/>
      <c r="Y114" s="1"/>
      <c r="Z114" s="1"/>
    </row>
    <row r="115" ht="12.75" customHeight="1">
      <c r="A115" s="263"/>
      <c r="B115" s="264"/>
      <c r="C115" s="265"/>
      <c r="D115" s="263"/>
      <c r="E115" s="266"/>
      <c r="F115" s="263"/>
      <c r="G115" s="263"/>
      <c r="H115" s="263"/>
      <c r="I115" s="267"/>
      <c r="J115" s="267"/>
      <c r="K115" s="267"/>
      <c r="L115" s="267"/>
      <c r="M115" s="267"/>
      <c r="N115" s="267"/>
      <c r="O115" s="267"/>
      <c r="P115" s="267"/>
      <c r="Q115" s="267"/>
      <c r="R115" s="267"/>
      <c r="S115" s="267"/>
      <c r="T115" s="1"/>
      <c r="U115" s="1"/>
      <c r="V115" s="1"/>
      <c r="W115" s="1"/>
      <c r="X115" s="1"/>
      <c r="Y115" s="1"/>
      <c r="Z115" s="1"/>
    </row>
    <row r="116" ht="12.75" customHeight="1">
      <c r="A116" s="263"/>
      <c r="B116" s="264"/>
      <c r="C116" s="265"/>
      <c r="D116" s="263"/>
      <c r="E116" s="266"/>
      <c r="F116" s="263"/>
      <c r="G116" s="263"/>
      <c r="H116" s="263"/>
      <c r="I116" s="267"/>
      <c r="J116" s="267"/>
      <c r="K116" s="267"/>
      <c r="L116" s="267"/>
      <c r="M116" s="267"/>
      <c r="N116" s="267"/>
      <c r="O116" s="267"/>
      <c r="P116" s="267"/>
      <c r="Q116" s="267"/>
      <c r="R116" s="267"/>
      <c r="S116" s="267"/>
      <c r="T116" s="1"/>
      <c r="U116" s="1"/>
      <c r="V116" s="1"/>
      <c r="W116" s="1"/>
      <c r="X116" s="1"/>
      <c r="Y116" s="1"/>
      <c r="Z116" s="1"/>
    </row>
    <row r="117" ht="12.75" customHeight="1">
      <c r="A117" s="263"/>
      <c r="B117" s="264"/>
      <c r="C117" s="265"/>
      <c r="D117" s="263"/>
      <c r="E117" s="266"/>
      <c r="F117" s="263"/>
      <c r="G117" s="263"/>
      <c r="H117" s="263"/>
      <c r="I117" s="267"/>
      <c r="J117" s="267"/>
      <c r="K117" s="267"/>
      <c r="L117" s="267"/>
      <c r="M117" s="267"/>
      <c r="N117" s="267"/>
      <c r="O117" s="267"/>
      <c r="P117" s="267"/>
      <c r="Q117" s="267"/>
      <c r="R117" s="267"/>
      <c r="S117" s="267"/>
      <c r="T117" s="1"/>
      <c r="U117" s="1"/>
      <c r="V117" s="1"/>
      <c r="W117" s="1"/>
      <c r="X117" s="1"/>
      <c r="Y117" s="1"/>
      <c r="Z117" s="1"/>
    </row>
    <row r="118" ht="12.75" customHeight="1">
      <c r="A118" s="263"/>
      <c r="B118" s="264"/>
      <c r="C118" s="265"/>
      <c r="D118" s="263"/>
      <c r="E118" s="266"/>
      <c r="F118" s="263"/>
      <c r="G118" s="263"/>
      <c r="H118" s="263"/>
      <c r="I118" s="267"/>
      <c r="J118" s="267"/>
      <c r="K118" s="267"/>
      <c r="L118" s="267"/>
      <c r="M118" s="267"/>
      <c r="N118" s="267"/>
      <c r="O118" s="267"/>
      <c r="P118" s="267"/>
      <c r="Q118" s="267"/>
      <c r="R118" s="267"/>
      <c r="S118" s="267"/>
      <c r="T118" s="1"/>
      <c r="U118" s="1"/>
      <c r="V118" s="1"/>
      <c r="W118" s="1"/>
      <c r="X118" s="1"/>
      <c r="Y118" s="1"/>
      <c r="Z118" s="1"/>
    </row>
    <row r="119" ht="12.75" customHeight="1">
      <c r="A119" s="263"/>
      <c r="B119" s="264"/>
      <c r="C119" s="265"/>
      <c r="D119" s="263"/>
      <c r="E119" s="266"/>
      <c r="F119" s="263"/>
      <c r="G119" s="263"/>
      <c r="H119" s="263"/>
      <c r="I119" s="267"/>
      <c r="J119" s="267"/>
      <c r="K119" s="267"/>
      <c r="L119" s="267"/>
      <c r="M119" s="267"/>
      <c r="N119" s="267"/>
      <c r="O119" s="267"/>
      <c r="P119" s="267"/>
      <c r="Q119" s="267"/>
      <c r="R119" s="267"/>
      <c r="S119" s="267"/>
      <c r="T119" s="1"/>
      <c r="U119" s="1"/>
      <c r="V119" s="1"/>
      <c r="W119" s="1"/>
      <c r="X119" s="1"/>
      <c r="Y119" s="1"/>
      <c r="Z119" s="1"/>
    </row>
  </sheetData>
  <mergeCells count="2">
    <mergeCell ref="I1:N1"/>
    <mergeCell ref="O1:S1"/>
  </mergeCells>
  <printOptions/>
  <pageMargins bottom="1.0" footer="0.0" header="0.0" left="1.0" right="1.0" top="1.0"/>
  <pageSetup paperSize="3" orientation="landscape"/>
  <headerFooter>
    <oddHeader>&amp;L&amp;F&amp;R&amp;A</oddHeader>
    <oddFooter>&amp;L&amp;D&amp;C000000&amp;P</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C5737"/>
    <outlinePr summaryBelow="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7.38"/>
    <col customWidth="1" min="2" max="2" width="13.38"/>
    <col customWidth="1" min="3" max="3" width="25.0"/>
    <col customWidth="1" min="4" max="4" width="11.63"/>
    <col customWidth="1" min="5" max="5" width="10.38"/>
    <col customWidth="1" min="6" max="7" width="26.38"/>
    <col customWidth="1" min="8" max="8" width="70.38"/>
    <col customWidth="1" min="9" max="11" width="16.13"/>
    <col customWidth="1" min="12" max="12" width="21.75"/>
    <col customWidth="1" min="13" max="15" width="16.13"/>
    <col customWidth="1" min="16" max="17" width="21.75"/>
    <col customWidth="1" min="18" max="19" width="16.13"/>
    <col customWidth="1" min="20" max="21" width="14.38"/>
  </cols>
  <sheetData>
    <row r="1" ht="12.75" customHeight="1">
      <c r="A1" s="268"/>
      <c r="B1" s="269"/>
      <c r="C1" s="269"/>
      <c r="D1" s="38"/>
      <c r="E1" s="269"/>
      <c r="F1" s="38"/>
      <c r="G1" s="38"/>
      <c r="H1" s="39"/>
      <c r="I1" s="32" t="s">
        <v>19</v>
      </c>
      <c r="J1" s="33"/>
      <c r="K1" s="33"/>
      <c r="L1" s="33"/>
      <c r="M1" s="33"/>
      <c r="N1" s="34"/>
      <c r="O1" s="35" t="s">
        <v>20</v>
      </c>
      <c r="P1" s="33"/>
      <c r="Q1" s="33"/>
      <c r="R1" s="33"/>
      <c r="S1" s="34"/>
      <c r="T1" s="1"/>
      <c r="U1" s="1"/>
    </row>
    <row r="2" ht="12.75" customHeight="1">
      <c r="A2" s="37" t="s">
        <v>21</v>
      </c>
      <c r="B2" s="144" t="s">
        <v>823</v>
      </c>
      <c r="C2" s="144" t="s">
        <v>824</v>
      </c>
      <c r="D2" s="37" t="s">
        <v>22</v>
      </c>
      <c r="E2" s="144" t="s">
        <v>23</v>
      </c>
      <c r="F2" s="37" t="s">
        <v>24</v>
      </c>
      <c r="G2" s="37" t="s">
        <v>825</v>
      </c>
      <c r="H2" s="37" t="s">
        <v>26</v>
      </c>
      <c r="I2" s="40" t="s">
        <v>27</v>
      </c>
      <c r="J2" s="40" t="s">
        <v>28</v>
      </c>
      <c r="K2" s="40" t="s">
        <v>29</v>
      </c>
      <c r="L2" s="40" t="s">
        <v>30</v>
      </c>
      <c r="M2" s="40" t="s">
        <v>31</v>
      </c>
      <c r="N2" s="41" t="s">
        <v>32</v>
      </c>
      <c r="O2" s="146" t="s">
        <v>33</v>
      </c>
      <c r="P2" s="146" t="s">
        <v>34</v>
      </c>
      <c r="Q2" s="146" t="s">
        <v>35</v>
      </c>
      <c r="R2" s="146" t="s">
        <v>36</v>
      </c>
      <c r="S2" s="146" t="s">
        <v>37</v>
      </c>
      <c r="T2" s="263"/>
    </row>
    <row r="3" ht="12.75" customHeight="1">
      <c r="A3" s="270" t="s">
        <v>931</v>
      </c>
      <c r="B3" s="271"/>
      <c r="C3" s="271"/>
      <c r="D3" s="272"/>
      <c r="E3" s="273"/>
      <c r="F3" s="274"/>
      <c r="G3" s="274"/>
      <c r="H3" s="274"/>
      <c r="I3" s="275"/>
      <c r="J3" s="275"/>
      <c r="K3" s="275"/>
      <c r="L3" s="275"/>
      <c r="M3" s="275"/>
      <c r="N3" s="276"/>
      <c r="O3" s="275"/>
      <c r="P3" s="275"/>
      <c r="Q3" s="275"/>
      <c r="R3" s="275"/>
      <c r="S3" s="276"/>
    </row>
    <row r="4" ht="12.75" customHeight="1">
      <c r="A4" s="277" t="s">
        <v>297</v>
      </c>
      <c r="B4" s="273"/>
      <c r="C4" s="273"/>
      <c r="D4" s="278"/>
      <c r="E4" s="279">
        <f>E5+E8+E11+E13+E15+E16+E18+E19+E21+E22+E25+E26+E28+E29+E31+E32+E33+E35+E36+E37+E41+E43+E44+E45+E47+E48+E49+E52+E53+E54+E56+E57+E58+E60+E61+E62+E65+E66+E68+E69+E72+E73+E74+E75+D75+E77+E79+E80</f>
        <v>67</v>
      </c>
      <c r="F4" s="270" t="s">
        <v>932</v>
      </c>
      <c r="G4" s="274"/>
      <c r="H4" s="274"/>
      <c r="I4" s="275"/>
      <c r="J4" s="275"/>
      <c r="K4" s="275"/>
      <c r="L4" s="275"/>
      <c r="M4" s="275"/>
      <c r="N4" s="276"/>
      <c r="O4" s="275"/>
      <c r="P4" s="275"/>
      <c r="Q4" s="275"/>
      <c r="R4" s="275"/>
      <c r="S4" s="276"/>
    </row>
    <row r="5" ht="12.75" customHeight="1">
      <c r="A5" s="280" t="s">
        <v>297</v>
      </c>
      <c r="B5" s="212"/>
      <c r="C5" s="194"/>
      <c r="D5" s="280" t="s">
        <v>39</v>
      </c>
      <c r="E5" s="272">
        <v>1.0</v>
      </c>
      <c r="F5" s="281" t="s">
        <v>298</v>
      </c>
      <c r="G5" s="168" t="s">
        <v>299</v>
      </c>
      <c r="H5" s="176" t="s">
        <v>933</v>
      </c>
      <c r="I5" s="50" t="s">
        <v>44</v>
      </c>
      <c r="J5" s="50"/>
      <c r="K5" s="50"/>
      <c r="L5" s="50" t="s">
        <v>44</v>
      </c>
      <c r="M5" s="50" t="s">
        <v>44</v>
      </c>
      <c r="N5" s="51"/>
      <c r="O5" s="50"/>
      <c r="P5" s="50"/>
      <c r="Q5" s="50"/>
      <c r="R5" s="50" t="s">
        <v>44</v>
      </c>
      <c r="S5" s="51" t="s">
        <v>44</v>
      </c>
    </row>
    <row r="6" ht="12.75" customHeight="1">
      <c r="A6" s="277" t="s">
        <v>301</v>
      </c>
      <c r="B6" s="273"/>
      <c r="C6" s="273"/>
      <c r="D6" s="272"/>
      <c r="E6" s="282"/>
      <c r="F6" s="270" t="s">
        <v>934</v>
      </c>
      <c r="G6" s="274"/>
      <c r="H6" s="274"/>
      <c r="I6" s="275"/>
      <c r="J6" s="275"/>
      <c r="K6" s="275"/>
      <c r="L6" s="275"/>
      <c r="M6" s="275"/>
      <c r="N6" s="276"/>
      <c r="O6" s="275"/>
      <c r="P6" s="275"/>
      <c r="Q6" s="275"/>
      <c r="R6" s="275"/>
      <c r="S6" s="276"/>
    </row>
    <row r="7" ht="12.75" customHeight="1">
      <c r="A7" s="280" t="s">
        <v>301</v>
      </c>
      <c r="B7" s="212"/>
      <c r="C7" s="194"/>
      <c r="D7" s="280" t="s">
        <v>39</v>
      </c>
      <c r="E7" s="272">
        <v>1.0</v>
      </c>
      <c r="F7" s="281" t="s">
        <v>302</v>
      </c>
      <c r="G7" s="168" t="s">
        <v>303</v>
      </c>
      <c r="H7" s="176" t="s">
        <v>935</v>
      </c>
      <c r="I7" s="50" t="s">
        <v>44</v>
      </c>
      <c r="J7" s="50"/>
      <c r="K7" s="50"/>
      <c r="L7" s="50" t="s">
        <v>44</v>
      </c>
      <c r="M7" s="50"/>
      <c r="N7" s="51"/>
      <c r="O7" s="50"/>
      <c r="P7" s="50"/>
      <c r="Q7" s="50"/>
      <c r="R7" s="50"/>
      <c r="S7" s="51" t="s">
        <v>44</v>
      </c>
    </row>
    <row r="8" ht="12.75" customHeight="1">
      <c r="A8" s="280" t="s">
        <v>301</v>
      </c>
      <c r="B8" s="283"/>
      <c r="C8" s="283"/>
      <c r="D8" s="280"/>
      <c r="E8" s="272">
        <v>2.0</v>
      </c>
      <c r="F8" s="281" t="s">
        <v>302</v>
      </c>
      <c r="G8" s="168" t="s">
        <v>305</v>
      </c>
      <c r="H8" s="176" t="s">
        <v>936</v>
      </c>
      <c r="I8" s="50" t="s">
        <v>44</v>
      </c>
      <c r="J8" s="50"/>
      <c r="K8" s="50"/>
      <c r="L8" s="50" t="s">
        <v>44</v>
      </c>
      <c r="M8" s="50"/>
      <c r="N8" s="51"/>
      <c r="O8" s="50"/>
      <c r="P8" s="50"/>
      <c r="Q8" s="50"/>
      <c r="R8" s="50"/>
      <c r="S8" s="51" t="s">
        <v>44</v>
      </c>
    </row>
    <row r="9" ht="12.75" customHeight="1">
      <c r="A9" s="280" t="s">
        <v>301</v>
      </c>
      <c r="B9" s="194"/>
      <c r="C9" s="194"/>
      <c r="D9" s="280"/>
      <c r="E9" s="272">
        <v>1.0</v>
      </c>
      <c r="F9" s="281" t="s">
        <v>302</v>
      </c>
      <c r="G9" s="168" t="s">
        <v>307</v>
      </c>
      <c r="H9" s="176" t="s">
        <v>937</v>
      </c>
      <c r="I9" s="50" t="s">
        <v>44</v>
      </c>
      <c r="J9" s="50"/>
      <c r="K9" s="50"/>
      <c r="L9" s="50" t="s">
        <v>44</v>
      </c>
      <c r="M9" s="50"/>
      <c r="N9" s="51"/>
      <c r="O9" s="50"/>
      <c r="P9" s="50"/>
      <c r="Q9" s="50"/>
      <c r="R9" s="50"/>
      <c r="S9" s="51" t="s">
        <v>44</v>
      </c>
    </row>
    <row r="10" ht="12.75" customHeight="1">
      <c r="A10" s="280" t="s">
        <v>301</v>
      </c>
      <c r="B10" s="283"/>
      <c r="C10" s="283"/>
      <c r="D10" s="280"/>
      <c r="E10" s="272">
        <v>2.0</v>
      </c>
      <c r="F10" s="281" t="s">
        <v>302</v>
      </c>
      <c r="G10" s="168" t="s">
        <v>309</v>
      </c>
      <c r="H10" s="176" t="s">
        <v>938</v>
      </c>
      <c r="I10" s="50" t="s">
        <v>44</v>
      </c>
      <c r="J10" s="50"/>
      <c r="K10" s="50"/>
      <c r="L10" s="50" t="s">
        <v>44</v>
      </c>
      <c r="M10" s="50"/>
      <c r="N10" s="51"/>
      <c r="O10" s="50"/>
      <c r="P10" s="50"/>
      <c r="Q10" s="50"/>
      <c r="R10" s="50"/>
      <c r="S10" s="51" t="s">
        <v>44</v>
      </c>
    </row>
    <row r="11" ht="12.75" customHeight="1">
      <c r="A11" s="280" t="s">
        <v>301</v>
      </c>
      <c r="B11" s="283"/>
      <c r="C11" s="283"/>
      <c r="D11" s="280"/>
      <c r="E11" s="272">
        <v>3.0</v>
      </c>
      <c r="F11" s="281" t="s">
        <v>302</v>
      </c>
      <c r="G11" s="168" t="s">
        <v>311</v>
      </c>
      <c r="H11" s="176" t="s">
        <v>939</v>
      </c>
      <c r="I11" s="50" t="s">
        <v>44</v>
      </c>
      <c r="J11" s="50"/>
      <c r="K11" s="50"/>
      <c r="L11" s="50" t="s">
        <v>44</v>
      </c>
      <c r="M11" s="50"/>
      <c r="N11" s="51"/>
      <c r="O11" s="50"/>
      <c r="P11" s="50"/>
      <c r="Q11" s="50"/>
      <c r="R11" s="50"/>
      <c r="S11" s="51" t="s">
        <v>44</v>
      </c>
    </row>
    <row r="12" ht="12.75" customHeight="1">
      <c r="A12" s="280" t="s">
        <v>301</v>
      </c>
      <c r="B12" s="226"/>
      <c r="C12" s="226"/>
      <c r="D12" s="280"/>
      <c r="E12" s="272">
        <v>1.0</v>
      </c>
      <c r="F12" s="281" t="s">
        <v>302</v>
      </c>
      <c r="G12" s="168" t="s">
        <v>313</v>
      </c>
      <c r="H12" s="176" t="s">
        <v>940</v>
      </c>
      <c r="I12" s="50" t="s">
        <v>44</v>
      </c>
      <c r="J12" s="50"/>
      <c r="K12" s="50"/>
      <c r="L12" s="50" t="s">
        <v>44</v>
      </c>
      <c r="M12" s="50"/>
      <c r="N12" s="51"/>
      <c r="O12" s="50"/>
      <c r="P12" s="50"/>
      <c r="Q12" s="50"/>
      <c r="R12" s="50"/>
      <c r="S12" s="51" t="s">
        <v>44</v>
      </c>
    </row>
    <row r="13" ht="12.75" customHeight="1">
      <c r="A13" s="280" t="s">
        <v>301</v>
      </c>
      <c r="B13" s="283"/>
      <c r="C13" s="283"/>
      <c r="D13" s="280"/>
      <c r="E13" s="272">
        <v>2.0</v>
      </c>
      <c r="F13" s="281" t="s">
        <v>302</v>
      </c>
      <c r="G13" s="168" t="s">
        <v>315</v>
      </c>
      <c r="H13" s="176" t="s">
        <v>941</v>
      </c>
      <c r="I13" s="50" t="s">
        <v>44</v>
      </c>
      <c r="J13" s="50"/>
      <c r="K13" s="50"/>
      <c r="L13" s="50" t="s">
        <v>44</v>
      </c>
      <c r="M13" s="50"/>
      <c r="N13" s="51"/>
      <c r="O13" s="50"/>
      <c r="P13" s="50"/>
      <c r="Q13" s="50"/>
      <c r="R13" s="50"/>
      <c r="S13" s="51" t="s">
        <v>44</v>
      </c>
    </row>
    <row r="14" ht="12.75" customHeight="1">
      <c r="A14" s="277" t="s">
        <v>317</v>
      </c>
      <c r="B14" s="273"/>
      <c r="C14" s="273"/>
      <c r="D14" s="272"/>
      <c r="E14" s="282"/>
      <c r="F14" s="274" t="s">
        <v>942</v>
      </c>
      <c r="G14" s="274"/>
      <c r="H14" s="274"/>
      <c r="I14" s="275"/>
      <c r="J14" s="275"/>
      <c r="K14" s="275"/>
      <c r="L14" s="275"/>
      <c r="M14" s="275"/>
      <c r="N14" s="276"/>
      <c r="O14" s="275"/>
      <c r="P14" s="275"/>
      <c r="Q14" s="275"/>
      <c r="R14" s="275"/>
      <c r="S14" s="276"/>
    </row>
    <row r="15" ht="12.75" customHeight="1">
      <c r="A15" s="280" t="s">
        <v>317</v>
      </c>
      <c r="B15" s="226"/>
      <c r="C15" s="226"/>
      <c r="D15" s="280"/>
      <c r="E15" s="272">
        <v>1.0</v>
      </c>
      <c r="F15" s="281" t="s">
        <v>318</v>
      </c>
      <c r="G15" s="168" t="s">
        <v>319</v>
      </c>
      <c r="H15" s="176" t="s">
        <v>943</v>
      </c>
      <c r="I15" s="50"/>
      <c r="J15" s="50"/>
      <c r="K15" s="50" t="s">
        <v>44</v>
      </c>
      <c r="L15" s="50" t="s">
        <v>44</v>
      </c>
      <c r="M15" s="50" t="s">
        <v>44</v>
      </c>
      <c r="N15" s="51" t="s">
        <v>44</v>
      </c>
      <c r="O15" s="50"/>
      <c r="P15" s="50"/>
      <c r="Q15" s="50"/>
      <c r="R15" s="50"/>
      <c r="S15" s="51" t="s">
        <v>44</v>
      </c>
    </row>
    <row r="16" ht="12.75" customHeight="1">
      <c r="A16" s="280" t="s">
        <v>317</v>
      </c>
      <c r="B16" s="226"/>
      <c r="C16" s="226"/>
      <c r="D16" s="280"/>
      <c r="E16" s="272">
        <v>1.0</v>
      </c>
      <c r="F16" s="281" t="s">
        <v>318</v>
      </c>
      <c r="G16" s="168" t="s">
        <v>321</v>
      </c>
      <c r="H16" s="176" t="s">
        <v>944</v>
      </c>
      <c r="I16" s="50"/>
      <c r="J16" s="50"/>
      <c r="K16" s="50" t="s">
        <v>44</v>
      </c>
      <c r="L16" s="50" t="s">
        <v>44</v>
      </c>
      <c r="M16" s="50" t="s">
        <v>44</v>
      </c>
      <c r="N16" s="51" t="s">
        <v>44</v>
      </c>
      <c r="O16" s="50"/>
      <c r="P16" s="50"/>
      <c r="Q16" s="50"/>
      <c r="R16" s="50"/>
      <c r="S16" s="51" t="s">
        <v>44</v>
      </c>
    </row>
    <row r="17" ht="12.75" customHeight="1">
      <c r="A17" s="280" t="s">
        <v>317</v>
      </c>
      <c r="B17" s="226"/>
      <c r="C17" s="226"/>
      <c r="D17" s="280"/>
      <c r="E17" s="272">
        <v>1.0</v>
      </c>
      <c r="F17" s="281" t="s">
        <v>318</v>
      </c>
      <c r="G17" s="168" t="s">
        <v>323</v>
      </c>
      <c r="H17" s="176" t="s">
        <v>945</v>
      </c>
      <c r="I17" s="50"/>
      <c r="J17" s="50"/>
      <c r="K17" s="50" t="s">
        <v>44</v>
      </c>
      <c r="L17" s="50"/>
      <c r="M17" s="50" t="s">
        <v>44</v>
      </c>
      <c r="N17" s="51" t="s">
        <v>44</v>
      </c>
      <c r="O17" s="50"/>
      <c r="P17" s="50"/>
      <c r="Q17" s="50"/>
      <c r="R17" s="50"/>
      <c r="S17" s="51" t="s">
        <v>44</v>
      </c>
    </row>
    <row r="18" ht="12.75" customHeight="1">
      <c r="A18" s="280" t="s">
        <v>317</v>
      </c>
      <c r="B18" s="283"/>
      <c r="C18" s="283"/>
      <c r="D18" s="280"/>
      <c r="E18" s="272">
        <v>2.0</v>
      </c>
      <c r="F18" s="281" t="s">
        <v>318</v>
      </c>
      <c r="G18" s="168" t="s">
        <v>325</v>
      </c>
      <c r="H18" s="176" t="s">
        <v>946</v>
      </c>
      <c r="I18" s="50"/>
      <c r="J18" s="50"/>
      <c r="K18" s="50" t="s">
        <v>44</v>
      </c>
      <c r="L18" s="50"/>
      <c r="M18" s="50" t="s">
        <v>44</v>
      </c>
      <c r="N18" s="51" t="s">
        <v>44</v>
      </c>
      <c r="O18" s="50"/>
      <c r="P18" s="50"/>
      <c r="Q18" s="50"/>
      <c r="R18" s="50"/>
      <c r="S18" s="51" t="s">
        <v>44</v>
      </c>
    </row>
    <row r="19" ht="12.75" customHeight="1">
      <c r="A19" s="280" t="s">
        <v>317</v>
      </c>
      <c r="B19" s="226"/>
      <c r="C19" s="226"/>
      <c r="D19" s="280"/>
      <c r="E19" s="272">
        <v>1.0</v>
      </c>
      <c r="F19" s="281" t="s">
        <v>318</v>
      </c>
      <c r="G19" s="168" t="s">
        <v>327</v>
      </c>
      <c r="H19" s="176" t="s">
        <v>947</v>
      </c>
      <c r="I19" s="50"/>
      <c r="J19" s="50"/>
      <c r="K19" s="50" t="s">
        <v>44</v>
      </c>
      <c r="L19" s="50"/>
      <c r="M19" s="50" t="s">
        <v>44</v>
      </c>
      <c r="N19" s="51" t="s">
        <v>44</v>
      </c>
      <c r="O19" s="50"/>
      <c r="P19" s="50"/>
      <c r="Q19" s="50"/>
      <c r="R19" s="50"/>
      <c r="S19" s="51" t="s">
        <v>44</v>
      </c>
    </row>
    <row r="20" ht="12.75" customHeight="1">
      <c r="A20" s="277" t="s">
        <v>329</v>
      </c>
      <c r="B20" s="273"/>
      <c r="C20" s="273"/>
      <c r="D20" s="272"/>
      <c r="E20" s="282"/>
      <c r="F20" s="274" t="s">
        <v>948</v>
      </c>
      <c r="G20" s="274"/>
      <c r="H20" s="274"/>
      <c r="I20" s="275"/>
      <c r="J20" s="275"/>
      <c r="K20" s="275"/>
      <c r="L20" s="275"/>
      <c r="M20" s="275"/>
      <c r="N20" s="276"/>
      <c r="O20" s="275"/>
      <c r="P20" s="275"/>
      <c r="Q20" s="275"/>
      <c r="R20" s="275"/>
      <c r="S20" s="276"/>
    </row>
    <row r="21" ht="12.75" customHeight="1">
      <c r="A21" s="280" t="s">
        <v>329</v>
      </c>
      <c r="B21" s="229"/>
      <c r="C21" s="226"/>
      <c r="D21" s="284" t="s">
        <v>39</v>
      </c>
      <c r="E21" s="272">
        <v>1.0</v>
      </c>
      <c r="F21" s="281" t="s">
        <v>330</v>
      </c>
      <c r="G21" s="168" t="s">
        <v>331</v>
      </c>
      <c r="H21" s="176" t="s">
        <v>949</v>
      </c>
      <c r="I21" s="50"/>
      <c r="J21" s="50"/>
      <c r="K21" s="50"/>
      <c r="L21" s="50"/>
      <c r="M21" s="50" t="s">
        <v>44</v>
      </c>
      <c r="N21" s="51" t="s">
        <v>44</v>
      </c>
      <c r="O21" s="50"/>
      <c r="P21" s="50"/>
      <c r="Q21" s="50" t="s">
        <v>44</v>
      </c>
      <c r="R21" s="50" t="s">
        <v>333</v>
      </c>
      <c r="S21" s="51" t="s">
        <v>44</v>
      </c>
    </row>
    <row r="22" ht="12.75" customHeight="1">
      <c r="A22" s="280" t="s">
        <v>329</v>
      </c>
      <c r="B22" s="226"/>
      <c r="C22" s="226"/>
      <c r="D22" s="280"/>
      <c r="E22" s="272">
        <v>1.0</v>
      </c>
      <c r="F22" s="281" t="s">
        <v>330</v>
      </c>
      <c r="G22" s="168" t="s">
        <v>334</v>
      </c>
      <c r="H22" s="169" t="s">
        <v>950</v>
      </c>
      <c r="I22" s="50"/>
      <c r="J22" s="50"/>
      <c r="K22" s="50"/>
      <c r="L22" s="50"/>
      <c r="M22" s="50"/>
      <c r="N22" s="51" t="s">
        <v>44</v>
      </c>
      <c r="O22" s="50"/>
      <c r="P22" s="50"/>
      <c r="Q22" s="50" t="s">
        <v>44</v>
      </c>
      <c r="R22" s="50" t="s">
        <v>44</v>
      </c>
      <c r="S22" s="51" t="s">
        <v>44</v>
      </c>
    </row>
    <row r="23" ht="12.75" customHeight="1">
      <c r="A23" s="280" t="s">
        <v>329</v>
      </c>
      <c r="B23" s="226"/>
      <c r="C23" s="226"/>
      <c r="D23" s="280"/>
      <c r="E23" s="272">
        <v>1.0</v>
      </c>
      <c r="F23" s="281" t="s">
        <v>330</v>
      </c>
      <c r="G23" s="168" t="s">
        <v>336</v>
      </c>
      <c r="H23" s="176" t="s">
        <v>951</v>
      </c>
      <c r="I23" s="50"/>
      <c r="J23" s="50"/>
      <c r="K23" s="50"/>
      <c r="L23" s="50"/>
      <c r="M23" s="50" t="s">
        <v>44</v>
      </c>
      <c r="N23" s="51" t="s">
        <v>44</v>
      </c>
      <c r="O23" s="50"/>
      <c r="P23" s="50"/>
      <c r="Q23" s="50" t="s">
        <v>44</v>
      </c>
      <c r="R23" s="50" t="s">
        <v>44</v>
      </c>
      <c r="S23" s="51" t="s">
        <v>44</v>
      </c>
    </row>
    <row r="24" ht="12.75" customHeight="1">
      <c r="A24" s="280" t="s">
        <v>329</v>
      </c>
      <c r="B24" s="283"/>
      <c r="C24" s="283"/>
      <c r="D24" s="280"/>
      <c r="E24" s="272">
        <v>2.0</v>
      </c>
      <c r="F24" s="281" t="s">
        <v>330</v>
      </c>
      <c r="G24" s="168" t="s">
        <v>338</v>
      </c>
      <c r="H24" s="169" t="s">
        <v>952</v>
      </c>
      <c r="I24" s="50"/>
      <c r="J24" s="50"/>
      <c r="K24" s="50"/>
      <c r="L24" s="50"/>
      <c r="M24" s="50" t="s">
        <v>44</v>
      </c>
      <c r="N24" s="51" t="s">
        <v>44</v>
      </c>
      <c r="O24" s="50"/>
      <c r="P24" s="50"/>
      <c r="Q24" s="50" t="s">
        <v>44</v>
      </c>
      <c r="R24" s="50" t="s">
        <v>44</v>
      </c>
      <c r="S24" s="51" t="s">
        <v>44</v>
      </c>
    </row>
    <row r="25" ht="12.75" customHeight="1">
      <c r="A25" s="280" t="s">
        <v>329</v>
      </c>
      <c r="B25" s="283"/>
      <c r="C25" s="283"/>
      <c r="D25" s="280"/>
      <c r="E25" s="272">
        <v>3.0</v>
      </c>
      <c r="F25" s="281" t="s">
        <v>330</v>
      </c>
      <c r="G25" s="168" t="s">
        <v>340</v>
      </c>
      <c r="H25" s="169" t="s">
        <v>953</v>
      </c>
      <c r="I25" s="50"/>
      <c r="J25" s="50"/>
      <c r="K25" s="50"/>
      <c r="L25" s="50"/>
      <c r="M25" s="50" t="s">
        <v>44</v>
      </c>
      <c r="N25" s="51" t="s">
        <v>44</v>
      </c>
      <c r="O25" s="50"/>
      <c r="P25" s="50"/>
      <c r="Q25" s="50" t="s">
        <v>44</v>
      </c>
      <c r="R25" s="50" t="s">
        <v>44</v>
      </c>
      <c r="S25" s="51" t="s">
        <v>44</v>
      </c>
    </row>
    <row r="26" ht="12.75" customHeight="1">
      <c r="A26" s="280" t="s">
        <v>329</v>
      </c>
      <c r="B26" s="226"/>
      <c r="C26" s="226"/>
      <c r="D26" s="280"/>
      <c r="E26" s="272">
        <v>1.0</v>
      </c>
      <c r="F26" s="281" t="s">
        <v>330</v>
      </c>
      <c r="G26" s="168" t="s">
        <v>342</v>
      </c>
      <c r="H26" s="169" t="s">
        <v>954</v>
      </c>
      <c r="I26" s="50"/>
      <c r="J26" s="50"/>
      <c r="K26" s="50"/>
      <c r="L26" s="50"/>
      <c r="M26" s="50" t="s">
        <v>44</v>
      </c>
      <c r="N26" s="51" t="s">
        <v>44</v>
      </c>
      <c r="O26" s="50"/>
      <c r="P26" s="50"/>
      <c r="Q26" s="50" t="s">
        <v>44</v>
      </c>
      <c r="R26" s="50"/>
      <c r="S26" s="51" t="s">
        <v>44</v>
      </c>
    </row>
    <row r="27" ht="12.75" customHeight="1">
      <c r="A27" s="280" t="s">
        <v>329</v>
      </c>
      <c r="B27" s="226"/>
      <c r="C27" s="226"/>
      <c r="D27" s="280"/>
      <c r="E27" s="272">
        <v>1.0</v>
      </c>
      <c r="F27" s="281" t="s">
        <v>330</v>
      </c>
      <c r="G27" s="168" t="s">
        <v>344</v>
      </c>
      <c r="H27" s="176" t="s">
        <v>955</v>
      </c>
      <c r="I27" s="50" t="s">
        <v>44</v>
      </c>
      <c r="J27" s="50"/>
      <c r="K27" s="50"/>
      <c r="L27" s="50"/>
      <c r="M27" s="50"/>
      <c r="N27" s="51" t="s">
        <v>44</v>
      </c>
      <c r="O27" s="50"/>
      <c r="P27" s="50"/>
      <c r="Q27" s="50" t="s">
        <v>44</v>
      </c>
      <c r="R27" s="50"/>
      <c r="S27" s="51" t="s">
        <v>44</v>
      </c>
    </row>
    <row r="28" ht="12.75" customHeight="1">
      <c r="A28" s="280" t="s">
        <v>329</v>
      </c>
      <c r="B28" s="283"/>
      <c r="C28" s="283"/>
      <c r="D28" s="280"/>
      <c r="E28" s="272">
        <v>2.0</v>
      </c>
      <c r="F28" s="281" t="s">
        <v>330</v>
      </c>
      <c r="G28" s="168" t="s">
        <v>346</v>
      </c>
      <c r="H28" s="176" t="s">
        <v>956</v>
      </c>
      <c r="I28" s="50" t="s">
        <v>44</v>
      </c>
      <c r="J28" s="50" t="s">
        <v>44</v>
      </c>
      <c r="K28" s="50"/>
      <c r="L28" s="50"/>
      <c r="M28" s="50" t="s">
        <v>44</v>
      </c>
      <c r="N28" s="51" t="s">
        <v>44</v>
      </c>
      <c r="O28" s="50"/>
      <c r="P28" s="50"/>
      <c r="Q28" s="50"/>
      <c r="R28" s="50"/>
      <c r="S28" s="51" t="s">
        <v>44</v>
      </c>
    </row>
    <row r="29" ht="12.75" customHeight="1">
      <c r="A29" s="280" t="s">
        <v>329</v>
      </c>
      <c r="B29" s="226"/>
      <c r="C29" s="226"/>
      <c r="D29" s="280"/>
      <c r="E29" s="272">
        <v>1.0</v>
      </c>
      <c r="F29" s="281" t="s">
        <v>330</v>
      </c>
      <c r="G29" s="168" t="s">
        <v>348</v>
      </c>
      <c r="H29" s="176" t="s">
        <v>957</v>
      </c>
      <c r="I29" s="50" t="s">
        <v>44</v>
      </c>
      <c r="J29" s="50"/>
      <c r="K29" s="50"/>
      <c r="L29" s="50"/>
      <c r="M29" s="50"/>
      <c r="N29" s="51" t="s">
        <v>44</v>
      </c>
      <c r="O29" s="50"/>
      <c r="P29" s="50"/>
      <c r="Q29" s="50"/>
      <c r="R29" s="50"/>
      <c r="S29" s="51" t="s">
        <v>44</v>
      </c>
    </row>
    <row r="30" ht="12.75" customHeight="1">
      <c r="A30" s="277" t="s">
        <v>350</v>
      </c>
      <c r="B30" s="273"/>
      <c r="C30" s="273"/>
      <c r="D30" s="272"/>
      <c r="E30" s="282"/>
      <c r="F30" s="274" t="s">
        <v>958</v>
      </c>
      <c r="G30" s="274"/>
      <c r="H30" s="274"/>
      <c r="I30" s="275"/>
      <c r="J30" s="275"/>
      <c r="K30" s="275"/>
      <c r="L30" s="275"/>
      <c r="M30" s="275"/>
      <c r="N30" s="276"/>
      <c r="O30" s="275"/>
      <c r="P30" s="275"/>
      <c r="Q30" s="275"/>
      <c r="R30" s="275"/>
      <c r="S30" s="276"/>
    </row>
    <row r="31" ht="12.75" customHeight="1">
      <c r="A31" s="280" t="s">
        <v>350</v>
      </c>
      <c r="B31" s="226"/>
      <c r="C31" s="226"/>
      <c r="D31" s="284"/>
      <c r="E31" s="272">
        <v>1.0</v>
      </c>
      <c r="F31" s="281" t="s">
        <v>351</v>
      </c>
      <c r="G31" s="168" t="s">
        <v>352</v>
      </c>
      <c r="H31" s="176" t="s">
        <v>959</v>
      </c>
      <c r="I31" s="50"/>
      <c r="J31" s="50"/>
      <c r="K31" s="50"/>
      <c r="L31" s="50" t="s">
        <v>44</v>
      </c>
      <c r="M31" s="50"/>
      <c r="N31" s="51"/>
      <c r="O31" s="50"/>
      <c r="P31" s="50"/>
      <c r="Q31" s="50"/>
      <c r="R31" s="50"/>
      <c r="S31" s="51" t="s">
        <v>44</v>
      </c>
    </row>
    <row r="32" ht="12.75" customHeight="1">
      <c r="A32" s="280" t="s">
        <v>350</v>
      </c>
      <c r="B32" s="226"/>
      <c r="C32" s="226"/>
      <c r="D32" s="280"/>
      <c r="E32" s="272">
        <v>1.0</v>
      </c>
      <c r="F32" s="281" t="s">
        <v>351</v>
      </c>
      <c r="G32" s="168" t="s">
        <v>354</v>
      </c>
      <c r="H32" s="176" t="s">
        <v>960</v>
      </c>
      <c r="I32" s="50"/>
      <c r="J32" s="50"/>
      <c r="K32" s="50"/>
      <c r="L32" s="50" t="s">
        <v>44</v>
      </c>
      <c r="M32" s="50"/>
      <c r="N32" s="51"/>
      <c r="O32" s="50"/>
      <c r="P32" s="50"/>
      <c r="Q32" s="50"/>
      <c r="R32" s="50"/>
      <c r="S32" s="51" t="s">
        <v>44</v>
      </c>
    </row>
    <row r="33" ht="12.75" customHeight="1">
      <c r="A33" s="280" t="s">
        <v>350</v>
      </c>
      <c r="B33" s="226"/>
      <c r="C33" s="226"/>
      <c r="D33" s="284"/>
      <c r="E33" s="272">
        <v>1.0</v>
      </c>
      <c r="F33" s="281" t="s">
        <v>351</v>
      </c>
      <c r="G33" s="168" t="s">
        <v>356</v>
      </c>
      <c r="H33" s="169" t="s">
        <v>961</v>
      </c>
      <c r="I33" s="50"/>
      <c r="J33" s="50"/>
      <c r="K33" s="50"/>
      <c r="L33" s="50" t="s">
        <v>44</v>
      </c>
      <c r="M33" s="50"/>
      <c r="N33" s="51"/>
      <c r="O33" s="50"/>
      <c r="P33" s="50"/>
      <c r="Q33" s="50"/>
      <c r="R33" s="50"/>
      <c r="S33" s="51" t="s">
        <v>44</v>
      </c>
    </row>
    <row r="34" ht="12.75" customHeight="1">
      <c r="A34" s="280" t="s">
        <v>350</v>
      </c>
      <c r="B34" s="226"/>
      <c r="C34" s="226"/>
      <c r="D34" s="280"/>
      <c r="E34" s="272">
        <v>1.0</v>
      </c>
      <c r="F34" s="281" t="s">
        <v>351</v>
      </c>
      <c r="G34" s="168" t="s">
        <v>358</v>
      </c>
      <c r="H34" s="169" t="s">
        <v>359</v>
      </c>
      <c r="I34" s="50"/>
      <c r="J34" s="50"/>
      <c r="K34" s="50"/>
      <c r="L34" s="50" t="s">
        <v>44</v>
      </c>
      <c r="M34" s="50"/>
      <c r="N34" s="51"/>
      <c r="O34" s="50"/>
      <c r="P34" s="50"/>
      <c r="Q34" s="50" t="s">
        <v>44</v>
      </c>
      <c r="R34" s="50"/>
      <c r="S34" s="51" t="s">
        <v>44</v>
      </c>
    </row>
    <row r="35" ht="12.75" customHeight="1">
      <c r="A35" s="280" t="s">
        <v>350</v>
      </c>
      <c r="B35" s="283"/>
      <c r="C35" s="283"/>
      <c r="D35" s="280"/>
      <c r="E35" s="272">
        <v>2.0</v>
      </c>
      <c r="F35" s="281" t="s">
        <v>351</v>
      </c>
      <c r="G35" s="168" t="s">
        <v>360</v>
      </c>
      <c r="H35" s="176" t="s">
        <v>962</v>
      </c>
      <c r="I35" s="50"/>
      <c r="J35" s="50"/>
      <c r="K35" s="50"/>
      <c r="L35" s="50" t="s">
        <v>44</v>
      </c>
      <c r="M35" s="50"/>
      <c r="N35" s="51"/>
      <c r="O35" s="50"/>
      <c r="P35" s="50"/>
      <c r="Q35" s="50" t="s">
        <v>44</v>
      </c>
      <c r="R35" s="50"/>
      <c r="S35" s="51" t="s">
        <v>44</v>
      </c>
    </row>
    <row r="36" ht="12.75" customHeight="1">
      <c r="A36" s="280" t="s">
        <v>350</v>
      </c>
      <c r="B36" s="229"/>
      <c r="C36" s="226"/>
      <c r="D36" s="280" t="s">
        <v>39</v>
      </c>
      <c r="E36" s="272">
        <v>1.0</v>
      </c>
      <c r="F36" s="281" t="s">
        <v>351</v>
      </c>
      <c r="G36" s="168" t="s">
        <v>362</v>
      </c>
      <c r="H36" s="176" t="s">
        <v>963</v>
      </c>
      <c r="I36" s="50"/>
      <c r="J36" s="50"/>
      <c r="K36" s="50"/>
      <c r="L36" s="50" t="s">
        <v>44</v>
      </c>
      <c r="M36" s="50" t="s">
        <v>44</v>
      </c>
      <c r="N36" s="51"/>
      <c r="O36" s="50"/>
      <c r="P36" s="50"/>
      <c r="Q36" s="50"/>
      <c r="R36" s="50"/>
      <c r="S36" s="51"/>
    </row>
    <row r="37" ht="12.75" customHeight="1">
      <c r="A37" s="280" t="s">
        <v>350</v>
      </c>
      <c r="B37" s="226"/>
      <c r="C37" s="226"/>
      <c r="D37" s="280"/>
      <c r="E37" s="272">
        <v>1.0</v>
      </c>
      <c r="F37" s="281" t="s">
        <v>351</v>
      </c>
      <c r="G37" s="168" t="s">
        <v>364</v>
      </c>
      <c r="H37" s="176" t="s">
        <v>964</v>
      </c>
      <c r="I37" s="50" t="s">
        <v>44</v>
      </c>
      <c r="J37" s="50"/>
      <c r="K37" s="50"/>
      <c r="L37" s="50" t="s">
        <v>44</v>
      </c>
      <c r="M37" s="50" t="s">
        <v>44</v>
      </c>
      <c r="N37" s="51"/>
      <c r="O37" s="50"/>
      <c r="P37" s="50"/>
      <c r="Q37" s="50"/>
      <c r="R37" s="50"/>
      <c r="S37" s="51"/>
    </row>
    <row r="38" ht="12.75" customHeight="1">
      <c r="A38" s="277" t="s">
        <v>366</v>
      </c>
      <c r="B38" s="273"/>
      <c r="C38" s="273"/>
      <c r="D38" s="272"/>
      <c r="E38" s="282"/>
      <c r="F38" s="270" t="s">
        <v>965</v>
      </c>
      <c r="G38" s="274"/>
      <c r="H38" s="274"/>
      <c r="I38" s="275"/>
      <c r="J38" s="275"/>
      <c r="K38" s="275"/>
      <c r="L38" s="275"/>
      <c r="M38" s="275"/>
      <c r="N38" s="276"/>
      <c r="O38" s="275"/>
      <c r="P38" s="275"/>
      <c r="Q38" s="275"/>
      <c r="R38" s="275"/>
      <c r="S38" s="276"/>
    </row>
    <row r="39" ht="12.75" customHeight="1">
      <c r="A39" s="280" t="s">
        <v>366</v>
      </c>
      <c r="B39" s="229"/>
      <c r="C39" s="226"/>
      <c r="D39" s="284" t="s">
        <v>39</v>
      </c>
      <c r="E39" s="272">
        <v>1.0</v>
      </c>
      <c r="F39" s="281" t="s">
        <v>367</v>
      </c>
      <c r="G39" s="168" t="s">
        <v>368</v>
      </c>
      <c r="H39" s="176" t="s">
        <v>966</v>
      </c>
      <c r="I39" s="50"/>
      <c r="J39" s="50"/>
      <c r="K39" s="50"/>
      <c r="L39" s="50" t="s">
        <v>44</v>
      </c>
      <c r="M39" s="50" t="s">
        <v>44</v>
      </c>
      <c r="N39" s="51" t="s">
        <v>44</v>
      </c>
      <c r="O39" s="50"/>
      <c r="P39" s="50"/>
      <c r="Q39" s="50" t="s">
        <v>44</v>
      </c>
      <c r="R39" s="50"/>
      <c r="S39" s="51" t="s">
        <v>44</v>
      </c>
    </row>
    <row r="40" ht="12.75" customHeight="1">
      <c r="A40" s="280" t="s">
        <v>366</v>
      </c>
      <c r="B40" s="283"/>
      <c r="C40" s="283"/>
      <c r="D40" s="280"/>
      <c r="E40" s="272">
        <v>2.0</v>
      </c>
      <c r="F40" s="281" t="s">
        <v>367</v>
      </c>
      <c r="G40" s="168" t="s">
        <v>370</v>
      </c>
      <c r="H40" s="176" t="s">
        <v>967</v>
      </c>
      <c r="I40" s="50"/>
      <c r="J40" s="50"/>
      <c r="K40" s="50"/>
      <c r="L40" s="50" t="s">
        <v>44</v>
      </c>
      <c r="M40" s="50" t="s">
        <v>44</v>
      </c>
      <c r="N40" s="51" t="s">
        <v>44</v>
      </c>
      <c r="O40" s="50"/>
      <c r="P40" s="50"/>
      <c r="Q40" s="50" t="s">
        <v>44</v>
      </c>
      <c r="R40" s="50"/>
      <c r="S40" s="51" t="s">
        <v>44</v>
      </c>
    </row>
    <row r="41" ht="12.75" customHeight="1">
      <c r="A41" s="280" t="s">
        <v>366</v>
      </c>
      <c r="B41" s="283"/>
      <c r="C41" s="283"/>
      <c r="D41" s="280"/>
      <c r="E41" s="272">
        <v>3.0</v>
      </c>
      <c r="F41" s="281" t="s">
        <v>367</v>
      </c>
      <c r="G41" s="168" t="s">
        <v>372</v>
      </c>
      <c r="H41" s="176" t="s">
        <v>968</v>
      </c>
      <c r="I41" s="50"/>
      <c r="J41" s="50"/>
      <c r="K41" s="50"/>
      <c r="L41" s="50" t="s">
        <v>44</v>
      </c>
      <c r="M41" s="50" t="s">
        <v>44</v>
      </c>
      <c r="N41" s="51"/>
      <c r="O41" s="50"/>
      <c r="P41" s="50"/>
      <c r="Q41" s="50" t="s">
        <v>44</v>
      </c>
      <c r="R41" s="50"/>
      <c r="S41" s="51" t="s">
        <v>44</v>
      </c>
    </row>
    <row r="42" ht="12.75" customHeight="1">
      <c r="A42" s="280" t="s">
        <v>366</v>
      </c>
      <c r="B42" s="226"/>
      <c r="C42" s="226"/>
      <c r="D42" s="280"/>
      <c r="E42" s="272">
        <v>1.0</v>
      </c>
      <c r="F42" s="281" t="s">
        <v>367</v>
      </c>
      <c r="G42" s="168" t="s">
        <v>374</v>
      </c>
      <c r="H42" s="176" t="s">
        <v>969</v>
      </c>
      <c r="I42" s="50"/>
      <c r="J42" s="50"/>
      <c r="K42" s="50"/>
      <c r="L42" s="50" t="s">
        <v>44</v>
      </c>
      <c r="M42" s="50" t="s">
        <v>44</v>
      </c>
      <c r="N42" s="51"/>
      <c r="O42" s="50"/>
      <c r="P42" s="50"/>
      <c r="Q42" s="50" t="s">
        <v>44</v>
      </c>
      <c r="R42" s="50"/>
      <c r="S42" s="51" t="s">
        <v>44</v>
      </c>
    </row>
    <row r="43" ht="12.75" customHeight="1">
      <c r="A43" s="280" t="s">
        <v>366</v>
      </c>
      <c r="B43" s="283"/>
      <c r="C43" s="283"/>
      <c r="D43" s="280"/>
      <c r="E43" s="272">
        <v>2.0</v>
      </c>
      <c r="F43" s="281" t="s">
        <v>367</v>
      </c>
      <c r="G43" s="168" t="s">
        <v>376</v>
      </c>
      <c r="H43" s="169" t="s">
        <v>970</v>
      </c>
      <c r="I43" s="50" t="s">
        <v>44</v>
      </c>
      <c r="J43" s="50"/>
      <c r="K43" s="50"/>
      <c r="L43" s="50" t="s">
        <v>44</v>
      </c>
      <c r="M43" s="50" t="s">
        <v>44</v>
      </c>
      <c r="N43" s="51"/>
      <c r="O43" s="50"/>
      <c r="P43" s="50"/>
      <c r="Q43" s="50" t="s">
        <v>44</v>
      </c>
      <c r="R43" s="50"/>
      <c r="S43" s="51" t="s">
        <v>44</v>
      </c>
    </row>
    <row r="44" ht="12.75" customHeight="1">
      <c r="A44" s="280" t="s">
        <v>366</v>
      </c>
      <c r="B44" s="226"/>
      <c r="C44" s="226"/>
      <c r="D44" s="280"/>
      <c r="E44" s="272">
        <v>1.0</v>
      </c>
      <c r="F44" s="281" t="s">
        <v>367</v>
      </c>
      <c r="G44" s="168" t="s">
        <v>378</v>
      </c>
      <c r="H44" s="169" t="s">
        <v>971</v>
      </c>
      <c r="I44" s="50" t="s">
        <v>44</v>
      </c>
      <c r="J44" s="50"/>
      <c r="K44" s="50"/>
      <c r="L44" s="50" t="s">
        <v>44</v>
      </c>
      <c r="M44" s="50" t="s">
        <v>44</v>
      </c>
      <c r="N44" s="51"/>
      <c r="O44" s="50"/>
      <c r="P44" s="50"/>
      <c r="Q44" s="50"/>
      <c r="R44" s="50"/>
      <c r="S44" s="51" t="s">
        <v>44</v>
      </c>
    </row>
    <row r="45" ht="12.75" customHeight="1">
      <c r="A45" s="280" t="s">
        <v>366</v>
      </c>
      <c r="B45" s="226"/>
      <c r="C45" s="226"/>
      <c r="D45" s="280"/>
      <c r="E45" s="272">
        <v>1.0</v>
      </c>
      <c r="F45" s="281" t="s">
        <v>367</v>
      </c>
      <c r="G45" s="168" t="s">
        <v>380</v>
      </c>
      <c r="H45" s="176" t="s">
        <v>972</v>
      </c>
      <c r="I45" s="50" t="s">
        <v>44</v>
      </c>
      <c r="J45" s="50"/>
      <c r="K45" s="50"/>
      <c r="L45" s="50" t="s">
        <v>44</v>
      </c>
      <c r="M45" s="50" t="s">
        <v>44</v>
      </c>
      <c r="N45" s="51"/>
      <c r="O45" s="50"/>
      <c r="P45" s="50"/>
      <c r="Q45" s="50"/>
      <c r="R45" s="50"/>
      <c r="S45" s="51" t="s">
        <v>44</v>
      </c>
    </row>
    <row r="46" ht="12.75" customHeight="1">
      <c r="A46" s="277" t="s">
        <v>382</v>
      </c>
      <c r="B46" s="273"/>
      <c r="C46" s="273"/>
      <c r="D46" s="272"/>
      <c r="E46" s="282"/>
      <c r="F46" s="270" t="s">
        <v>973</v>
      </c>
      <c r="G46" s="274"/>
      <c r="H46" s="274"/>
      <c r="I46" s="275"/>
      <c r="J46" s="275"/>
      <c r="K46" s="275"/>
      <c r="L46" s="275"/>
      <c r="M46" s="275"/>
      <c r="N46" s="276"/>
      <c r="O46" s="275"/>
      <c r="P46" s="275"/>
      <c r="Q46" s="275"/>
      <c r="R46" s="275"/>
      <c r="S46" s="276"/>
    </row>
    <row r="47" ht="12.75" customHeight="1">
      <c r="A47" s="280" t="s">
        <v>382</v>
      </c>
      <c r="B47" s="226"/>
      <c r="C47" s="226"/>
      <c r="D47" s="280"/>
      <c r="E47" s="272">
        <v>1.0</v>
      </c>
      <c r="F47" s="281" t="s">
        <v>383</v>
      </c>
      <c r="G47" s="168" t="s">
        <v>384</v>
      </c>
      <c r="H47" s="169" t="s">
        <v>974</v>
      </c>
      <c r="I47" s="50" t="s">
        <v>44</v>
      </c>
      <c r="J47" s="50"/>
      <c r="K47" s="50"/>
      <c r="L47" s="50" t="s">
        <v>44</v>
      </c>
      <c r="M47" s="50"/>
      <c r="N47" s="51"/>
      <c r="O47" s="50"/>
      <c r="P47" s="50"/>
      <c r="Q47" s="50"/>
      <c r="R47" s="50" t="s">
        <v>44</v>
      </c>
      <c r="S47" s="51" t="s">
        <v>44</v>
      </c>
    </row>
    <row r="48" ht="12.75" customHeight="1">
      <c r="A48" s="280" t="s">
        <v>382</v>
      </c>
      <c r="B48" s="226"/>
      <c r="C48" s="226"/>
      <c r="D48" s="280"/>
      <c r="E48" s="272">
        <v>1.0</v>
      </c>
      <c r="F48" s="281" t="s">
        <v>383</v>
      </c>
      <c r="G48" s="168" t="s">
        <v>386</v>
      </c>
      <c r="H48" s="169" t="s">
        <v>975</v>
      </c>
      <c r="I48" s="50"/>
      <c r="J48" s="50"/>
      <c r="K48" s="50"/>
      <c r="L48" s="50" t="s">
        <v>44</v>
      </c>
      <c r="M48" s="50" t="s">
        <v>44</v>
      </c>
      <c r="N48" s="51"/>
      <c r="O48" s="50"/>
      <c r="P48" s="50"/>
      <c r="Q48" s="50"/>
      <c r="R48" s="50"/>
      <c r="S48" s="51"/>
    </row>
    <row r="49" ht="12.75" customHeight="1">
      <c r="A49" s="280" t="s">
        <v>382</v>
      </c>
      <c r="B49" s="229"/>
      <c r="C49" s="226"/>
      <c r="D49" s="280" t="s">
        <v>39</v>
      </c>
      <c r="E49" s="272">
        <v>1.0</v>
      </c>
      <c r="F49" s="285" t="s">
        <v>383</v>
      </c>
      <c r="G49" s="168" t="s">
        <v>388</v>
      </c>
      <c r="H49" s="169" t="s">
        <v>976</v>
      </c>
      <c r="I49" s="232" t="s">
        <v>44</v>
      </c>
      <c r="J49" s="232"/>
      <c r="K49" s="232"/>
      <c r="L49" s="232" t="s">
        <v>44</v>
      </c>
      <c r="M49" s="232" t="s">
        <v>44</v>
      </c>
      <c r="N49" s="233"/>
      <c r="O49" s="232"/>
      <c r="P49" s="232"/>
      <c r="Q49" s="232"/>
      <c r="R49" s="232"/>
      <c r="S49" s="233" t="s">
        <v>44</v>
      </c>
    </row>
    <row r="50" ht="12.75" customHeight="1">
      <c r="A50" s="280" t="s">
        <v>382</v>
      </c>
      <c r="B50" s="226"/>
      <c r="C50" s="226"/>
      <c r="D50" s="286"/>
      <c r="E50" s="272">
        <v>1.0</v>
      </c>
      <c r="F50" s="281" t="s">
        <v>383</v>
      </c>
      <c r="G50" s="168" t="s">
        <v>390</v>
      </c>
      <c r="H50" s="224" t="s">
        <v>977</v>
      </c>
      <c r="I50" s="50" t="s">
        <v>44</v>
      </c>
      <c r="J50" s="50"/>
      <c r="K50" s="50"/>
      <c r="L50" s="50" t="s">
        <v>44</v>
      </c>
      <c r="M50" s="50" t="s">
        <v>44</v>
      </c>
      <c r="N50" s="51"/>
      <c r="O50" s="50"/>
      <c r="P50" s="50"/>
      <c r="Q50" s="50"/>
      <c r="R50" s="50"/>
      <c r="S50" s="51" t="s">
        <v>44</v>
      </c>
    </row>
    <row r="51" ht="12.75" customHeight="1">
      <c r="A51" s="280" t="s">
        <v>382</v>
      </c>
      <c r="B51" s="283"/>
      <c r="C51" s="283"/>
      <c r="D51" s="280"/>
      <c r="E51" s="272">
        <v>2.0</v>
      </c>
      <c r="F51" s="281" t="s">
        <v>383</v>
      </c>
      <c r="G51" s="168" t="s">
        <v>392</v>
      </c>
      <c r="H51" s="287" t="s">
        <v>393</v>
      </c>
      <c r="I51" s="50" t="s">
        <v>44</v>
      </c>
      <c r="J51" s="50"/>
      <c r="K51" s="50"/>
      <c r="L51" s="50" t="s">
        <v>44</v>
      </c>
      <c r="M51" s="50" t="s">
        <v>44</v>
      </c>
      <c r="N51" s="51"/>
      <c r="O51" s="50"/>
      <c r="P51" s="50"/>
      <c r="Q51" s="50"/>
      <c r="R51" s="50"/>
      <c r="S51" s="51" t="s">
        <v>44</v>
      </c>
    </row>
    <row r="52" ht="12.75" customHeight="1">
      <c r="A52" s="280" t="s">
        <v>382</v>
      </c>
      <c r="B52" s="283"/>
      <c r="C52" s="283"/>
      <c r="D52" s="280"/>
      <c r="E52" s="272">
        <v>3.0</v>
      </c>
      <c r="F52" s="281" t="s">
        <v>383</v>
      </c>
      <c r="G52" s="168" t="s">
        <v>394</v>
      </c>
      <c r="H52" s="287" t="s">
        <v>978</v>
      </c>
      <c r="I52" s="50" t="s">
        <v>44</v>
      </c>
      <c r="J52" s="50"/>
      <c r="K52" s="50"/>
      <c r="L52" s="50" t="s">
        <v>44</v>
      </c>
      <c r="M52" s="50" t="s">
        <v>44</v>
      </c>
      <c r="N52" s="51"/>
      <c r="O52" s="50"/>
      <c r="P52" s="50"/>
      <c r="Q52" s="50"/>
      <c r="R52" s="50"/>
      <c r="S52" s="51" t="s">
        <v>44</v>
      </c>
    </row>
    <row r="53" ht="12.75" customHeight="1">
      <c r="A53" s="280" t="s">
        <v>382</v>
      </c>
      <c r="B53" s="226"/>
      <c r="C53" s="226"/>
      <c r="D53" s="280"/>
      <c r="E53" s="272">
        <v>1.0</v>
      </c>
      <c r="F53" s="281" t="s">
        <v>383</v>
      </c>
      <c r="G53" s="168" t="s">
        <v>396</v>
      </c>
      <c r="H53" s="224" t="s">
        <v>979</v>
      </c>
      <c r="I53" s="50" t="s">
        <v>44</v>
      </c>
      <c r="J53" s="50"/>
      <c r="K53" s="50"/>
      <c r="L53" s="50"/>
      <c r="M53" s="50"/>
      <c r="N53" s="51"/>
      <c r="O53" s="50"/>
      <c r="P53" s="50"/>
      <c r="Q53" s="50"/>
      <c r="R53" s="50"/>
      <c r="S53" s="51"/>
    </row>
    <row r="54" ht="12.75" customHeight="1">
      <c r="A54" s="280" t="s">
        <v>382</v>
      </c>
      <c r="B54" s="226"/>
      <c r="C54" s="226"/>
      <c r="D54" s="280"/>
      <c r="E54" s="272">
        <v>1.0</v>
      </c>
      <c r="F54" s="281" t="s">
        <v>383</v>
      </c>
      <c r="G54" s="168" t="s">
        <v>398</v>
      </c>
      <c r="H54" s="224" t="s">
        <v>980</v>
      </c>
      <c r="I54" s="50"/>
      <c r="J54" s="50" t="s">
        <v>44</v>
      </c>
      <c r="K54" s="50"/>
      <c r="L54" s="50" t="s">
        <v>44</v>
      </c>
      <c r="M54" s="50" t="s">
        <v>44</v>
      </c>
      <c r="N54" s="51"/>
      <c r="O54" s="50"/>
      <c r="P54" s="50"/>
      <c r="Q54" s="50"/>
      <c r="R54" s="50" t="s">
        <v>44</v>
      </c>
      <c r="S54" s="51" t="s">
        <v>44</v>
      </c>
    </row>
    <row r="55" ht="12.75" customHeight="1">
      <c r="A55" s="277" t="s">
        <v>400</v>
      </c>
      <c r="B55" s="273"/>
      <c r="C55" s="273"/>
      <c r="D55" s="272"/>
      <c r="E55" s="282"/>
      <c r="F55" s="270" t="s">
        <v>981</v>
      </c>
      <c r="G55" s="274"/>
      <c r="H55" s="274"/>
      <c r="I55" s="275"/>
      <c r="J55" s="275"/>
      <c r="K55" s="275"/>
      <c r="L55" s="275"/>
      <c r="M55" s="275"/>
      <c r="N55" s="276"/>
      <c r="O55" s="275"/>
      <c r="P55" s="275"/>
      <c r="Q55" s="275"/>
      <c r="R55" s="275"/>
      <c r="S55" s="276"/>
    </row>
    <row r="56" ht="12.75" customHeight="1">
      <c r="A56" s="280" t="s">
        <v>400</v>
      </c>
      <c r="B56" s="229"/>
      <c r="C56" s="226"/>
      <c r="D56" s="280" t="s">
        <v>39</v>
      </c>
      <c r="E56" s="272">
        <v>1.0</v>
      </c>
      <c r="F56" s="281" t="s">
        <v>401</v>
      </c>
      <c r="G56" s="168" t="s">
        <v>402</v>
      </c>
      <c r="H56" s="176" t="s">
        <v>982</v>
      </c>
      <c r="I56" s="50" t="s">
        <v>44</v>
      </c>
      <c r="J56" s="50"/>
      <c r="K56" s="50"/>
      <c r="L56" s="50" t="s">
        <v>44</v>
      </c>
      <c r="M56" s="50"/>
      <c r="N56" s="51"/>
      <c r="O56" s="50"/>
      <c r="P56" s="50"/>
      <c r="Q56" s="50"/>
      <c r="R56" s="50" t="s">
        <v>44</v>
      </c>
      <c r="S56" s="51"/>
    </row>
    <row r="57" ht="12.75" customHeight="1">
      <c r="A57" s="280" t="s">
        <v>400</v>
      </c>
      <c r="B57" s="288"/>
      <c r="C57" s="289"/>
      <c r="D57" s="280" t="s">
        <v>39</v>
      </c>
      <c r="E57" s="272">
        <v>1.0</v>
      </c>
      <c r="F57" s="281" t="s">
        <v>401</v>
      </c>
      <c r="G57" s="168" t="s">
        <v>404</v>
      </c>
      <c r="H57" s="176" t="s">
        <v>983</v>
      </c>
      <c r="I57" s="50" t="s">
        <v>44</v>
      </c>
      <c r="J57" s="50" t="s">
        <v>44</v>
      </c>
      <c r="K57" s="50"/>
      <c r="L57" s="50"/>
      <c r="M57" s="50"/>
      <c r="N57" s="51"/>
      <c r="O57" s="50"/>
      <c r="P57" s="50"/>
      <c r="Q57" s="50"/>
      <c r="R57" s="50"/>
      <c r="S57" s="51" t="s">
        <v>44</v>
      </c>
    </row>
    <row r="58" ht="12.75" customHeight="1">
      <c r="A58" s="280" t="s">
        <v>400</v>
      </c>
      <c r="B58" s="226"/>
      <c r="C58" s="226"/>
      <c r="D58" s="280"/>
      <c r="E58" s="272">
        <v>1.0</v>
      </c>
      <c r="F58" s="281" t="s">
        <v>401</v>
      </c>
      <c r="G58" s="168" t="s">
        <v>406</v>
      </c>
      <c r="H58" s="176" t="s">
        <v>984</v>
      </c>
      <c r="I58" s="50" t="s">
        <v>44</v>
      </c>
      <c r="J58" s="50" t="s">
        <v>44</v>
      </c>
      <c r="K58" s="50"/>
      <c r="L58" s="50"/>
      <c r="M58" s="50"/>
      <c r="N58" s="51"/>
      <c r="O58" s="50"/>
      <c r="P58" s="50"/>
      <c r="Q58" s="50"/>
      <c r="R58" s="50"/>
      <c r="S58" s="51" t="s">
        <v>44</v>
      </c>
    </row>
    <row r="59" ht="12.75" customHeight="1">
      <c r="A59" s="280" t="s">
        <v>400</v>
      </c>
      <c r="B59" s="226"/>
      <c r="C59" s="226"/>
      <c r="D59" s="280"/>
      <c r="E59" s="272">
        <v>1.0</v>
      </c>
      <c r="F59" s="281" t="s">
        <v>401</v>
      </c>
      <c r="G59" s="168" t="s">
        <v>408</v>
      </c>
      <c r="H59" s="176" t="s">
        <v>985</v>
      </c>
      <c r="I59" s="50" t="s">
        <v>44</v>
      </c>
      <c r="J59" s="50" t="s">
        <v>44</v>
      </c>
      <c r="K59" s="50"/>
      <c r="L59" s="50"/>
      <c r="M59" s="50"/>
      <c r="N59" s="51"/>
      <c r="O59" s="50"/>
      <c r="P59" s="50"/>
      <c r="Q59" s="50"/>
      <c r="R59" s="50"/>
      <c r="S59" s="51" t="s">
        <v>44</v>
      </c>
    </row>
    <row r="60" ht="12.75" customHeight="1">
      <c r="A60" s="280" t="s">
        <v>400</v>
      </c>
      <c r="B60" s="283"/>
      <c r="C60" s="283"/>
      <c r="D60" s="280"/>
      <c r="E60" s="272">
        <v>2.0</v>
      </c>
      <c r="F60" s="281" t="s">
        <v>401</v>
      </c>
      <c r="G60" s="168" t="s">
        <v>410</v>
      </c>
      <c r="H60" s="176" t="s">
        <v>986</v>
      </c>
      <c r="I60" s="50" t="s">
        <v>44</v>
      </c>
      <c r="J60" s="50" t="s">
        <v>44</v>
      </c>
      <c r="K60" s="50"/>
      <c r="L60" s="50"/>
      <c r="M60" s="50"/>
      <c r="N60" s="51"/>
      <c r="O60" s="50"/>
      <c r="P60" s="50"/>
      <c r="Q60" s="50"/>
      <c r="R60" s="50"/>
      <c r="S60" s="51" t="s">
        <v>44</v>
      </c>
    </row>
    <row r="61" ht="12.75" customHeight="1">
      <c r="A61" s="280" t="s">
        <v>400</v>
      </c>
      <c r="B61" s="226"/>
      <c r="C61" s="226"/>
      <c r="D61" s="280"/>
      <c r="E61" s="272">
        <v>1.0</v>
      </c>
      <c r="F61" s="281" t="s">
        <v>401</v>
      </c>
      <c r="G61" s="168" t="s">
        <v>412</v>
      </c>
      <c r="H61" s="176" t="s">
        <v>987</v>
      </c>
      <c r="I61" s="50" t="s">
        <v>44</v>
      </c>
      <c r="J61" s="50" t="s">
        <v>44</v>
      </c>
      <c r="K61" s="50"/>
      <c r="L61" s="50" t="s">
        <v>44</v>
      </c>
      <c r="M61" s="50"/>
      <c r="N61" s="51"/>
      <c r="O61" s="50"/>
      <c r="P61" s="50"/>
      <c r="Q61" s="50"/>
      <c r="R61" s="50"/>
      <c r="S61" s="51" t="s">
        <v>44</v>
      </c>
    </row>
    <row r="62" ht="12.75" customHeight="1">
      <c r="A62" s="280" t="s">
        <v>400</v>
      </c>
      <c r="B62" s="226"/>
      <c r="C62" s="226"/>
      <c r="D62" s="280"/>
      <c r="E62" s="272">
        <v>1.0</v>
      </c>
      <c r="F62" s="281" t="s">
        <v>401</v>
      </c>
      <c r="G62" s="168" t="s">
        <v>414</v>
      </c>
      <c r="H62" s="176" t="s">
        <v>988</v>
      </c>
      <c r="I62" s="50"/>
      <c r="J62" s="50" t="s">
        <v>44</v>
      </c>
      <c r="K62" s="50"/>
      <c r="L62" s="50" t="s">
        <v>44</v>
      </c>
      <c r="M62" s="50" t="s">
        <v>44</v>
      </c>
      <c r="N62" s="51" t="s">
        <v>44</v>
      </c>
      <c r="O62" s="50"/>
      <c r="P62" s="50"/>
      <c r="Q62" s="50"/>
      <c r="R62" s="50"/>
      <c r="S62" s="51" t="s">
        <v>44</v>
      </c>
    </row>
    <row r="63" ht="12.75" customHeight="1">
      <c r="A63" s="277" t="s">
        <v>416</v>
      </c>
      <c r="B63" s="273"/>
      <c r="C63" s="273"/>
      <c r="D63" s="272"/>
      <c r="E63" s="282"/>
      <c r="F63" s="270" t="s">
        <v>989</v>
      </c>
      <c r="G63" s="274"/>
      <c r="H63" s="274"/>
      <c r="I63" s="275"/>
      <c r="J63" s="275"/>
      <c r="K63" s="275"/>
      <c r="L63" s="275"/>
      <c r="M63" s="275"/>
      <c r="N63" s="276"/>
      <c r="O63" s="275"/>
      <c r="P63" s="275"/>
      <c r="Q63" s="275"/>
      <c r="R63" s="275"/>
      <c r="S63" s="276"/>
    </row>
    <row r="64" ht="12.75" customHeight="1">
      <c r="A64" s="280" t="s">
        <v>416</v>
      </c>
      <c r="B64" s="229"/>
      <c r="C64" s="226"/>
      <c r="D64" s="280" t="s">
        <v>39</v>
      </c>
      <c r="E64" s="272">
        <v>1.0</v>
      </c>
      <c r="F64" s="281" t="s">
        <v>417</v>
      </c>
      <c r="G64" s="168" t="s">
        <v>418</v>
      </c>
      <c r="H64" s="176" t="s">
        <v>990</v>
      </c>
      <c r="I64" s="50"/>
      <c r="J64" s="50"/>
      <c r="K64" s="50"/>
      <c r="L64" s="50" t="s">
        <v>44</v>
      </c>
      <c r="M64" s="50"/>
      <c r="N64" s="51"/>
      <c r="O64" s="50"/>
      <c r="P64" s="50"/>
      <c r="Q64" s="50"/>
      <c r="R64" s="50" t="s">
        <v>44</v>
      </c>
      <c r="S64" s="51"/>
    </row>
    <row r="65" ht="12.75" customHeight="1">
      <c r="A65" s="280" t="s">
        <v>416</v>
      </c>
      <c r="B65" s="283"/>
      <c r="C65" s="283"/>
      <c r="D65" s="280"/>
      <c r="E65" s="272">
        <v>2.0</v>
      </c>
      <c r="F65" s="281" t="s">
        <v>417</v>
      </c>
      <c r="G65" s="168" t="s">
        <v>420</v>
      </c>
      <c r="H65" s="176" t="s">
        <v>991</v>
      </c>
      <c r="I65" s="50"/>
      <c r="J65" s="50"/>
      <c r="K65" s="50"/>
      <c r="L65" s="50" t="s">
        <v>44</v>
      </c>
      <c r="M65" s="50"/>
      <c r="N65" s="51"/>
      <c r="O65" s="50"/>
      <c r="P65" s="50"/>
      <c r="Q65" s="50"/>
      <c r="R65" s="50" t="s">
        <v>44</v>
      </c>
      <c r="S65" s="51"/>
    </row>
    <row r="66" ht="12.75" customHeight="1">
      <c r="A66" s="280" t="s">
        <v>416</v>
      </c>
      <c r="B66" s="229"/>
      <c r="C66" s="226"/>
      <c r="D66" s="280" t="s">
        <v>39</v>
      </c>
      <c r="E66" s="272">
        <v>1.0</v>
      </c>
      <c r="F66" s="281" t="s">
        <v>417</v>
      </c>
      <c r="G66" s="168" t="s">
        <v>422</v>
      </c>
      <c r="H66" s="169" t="s">
        <v>992</v>
      </c>
      <c r="I66" s="50"/>
      <c r="J66" s="50"/>
      <c r="K66" s="50" t="s">
        <v>44</v>
      </c>
      <c r="L66" s="50" t="s">
        <v>44</v>
      </c>
      <c r="M66" s="50" t="s">
        <v>44</v>
      </c>
      <c r="N66" s="51"/>
      <c r="O66" s="50"/>
      <c r="P66" s="50"/>
      <c r="Q66" s="50"/>
      <c r="R66" s="50"/>
      <c r="S66" s="51" t="s">
        <v>44</v>
      </c>
    </row>
    <row r="67" ht="12.75" customHeight="1">
      <c r="A67" s="280" t="s">
        <v>416</v>
      </c>
      <c r="B67" s="226"/>
      <c r="C67" s="226"/>
      <c r="D67" s="280"/>
      <c r="E67" s="272">
        <v>1.0</v>
      </c>
      <c r="F67" s="281" t="s">
        <v>417</v>
      </c>
      <c r="G67" s="168" t="s">
        <v>424</v>
      </c>
      <c r="H67" s="176" t="s">
        <v>993</v>
      </c>
      <c r="I67" s="50"/>
      <c r="J67" s="50"/>
      <c r="K67" s="50"/>
      <c r="L67" s="50" t="s">
        <v>44</v>
      </c>
      <c r="M67" s="50" t="s">
        <v>44</v>
      </c>
      <c r="N67" s="51"/>
      <c r="O67" s="50"/>
      <c r="P67" s="50"/>
      <c r="Q67" s="50"/>
      <c r="R67" s="50"/>
      <c r="S67" s="51" t="s">
        <v>44</v>
      </c>
    </row>
    <row r="68" ht="12.75" customHeight="1">
      <c r="A68" s="280" t="s">
        <v>416</v>
      </c>
      <c r="B68" s="283"/>
      <c r="C68" s="283"/>
      <c r="D68" s="280"/>
      <c r="E68" s="272">
        <v>2.0</v>
      </c>
      <c r="F68" s="281" t="s">
        <v>417</v>
      </c>
      <c r="G68" s="168" t="s">
        <v>426</v>
      </c>
      <c r="H68" s="176" t="s">
        <v>994</v>
      </c>
      <c r="I68" s="50"/>
      <c r="J68" s="50"/>
      <c r="K68" s="50"/>
      <c r="L68" s="50" t="s">
        <v>44</v>
      </c>
      <c r="M68" s="50"/>
      <c r="N68" s="51"/>
      <c r="O68" s="50"/>
      <c r="P68" s="50"/>
      <c r="Q68" s="50"/>
      <c r="R68" s="50"/>
      <c r="S68" s="51"/>
    </row>
    <row r="69" ht="12.75" customHeight="1">
      <c r="A69" s="280" t="s">
        <v>416</v>
      </c>
      <c r="B69" s="229"/>
      <c r="C69" s="226"/>
      <c r="D69" s="280" t="s">
        <v>39</v>
      </c>
      <c r="E69" s="272">
        <v>1.0</v>
      </c>
      <c r="F69" s="281" t="s">
        <v>417</v>
      </c>
      <c r="G69" s="168" t="s">
        <v>428</v>
      </c>
      <c r="H69" s="176" t="s">
        <v>995</v>
      </c>
      <c r="I69" s="50"/>
      <c r="J69" s="50"/>
      <c r="K69" s="50"/>
      <c r="L69" s="50" t="s">
        <v>44</v>
      </c>
      <c r="M69" s="50" t="s">
        <v>44</v>
      </c>
      <c r="N69" s="51"/>
      <c r="O69" s="50"/>
      <c r="P69" s="50"/>
      <c r="Q69" s="50"/>
      <c r="R69" s="50"/>
      <c r="S69" s="51"/>
    </row>
    <row r="70" ht="12.75" customHeight="1">
      <c r="A70" s="280" t="s">
        <v>416</v>
      </c>
      <c r="B70" s="229"/>
      <c r="C70" s="226"/>
      <c r="D70" s="280" t="s">
        <v>39</v>
      </c>
      <c r="E70" s="272">
        <v>1.0</v>
      </c>
      <c r="F70" s="281" t="s">
        <v>417</v>
      </c>
      <c r="G70" s="168" t="s">
        <v>430</v>
      </c>
      <c r="H70" s="176" t="s">
        <v>996</v>
      </c>
      <c r="I70" s="50"/>
      <c r="J70" s="50" t="s">
        <v>44</v>
      </c>
      <c r="K70" s="50"/>
      <c r="L70" s="50" t="s">
        <v>44</v>
      </c>
      <c r="M70" s="50" t="s">
        <v>44</v>
      </c>
      <c r="N70" s="51"/>
      <c r="O70" s="50"/>
      <c r="P70" s="50"/>
      <c r="Q70" s="50"/>
      <c r="R70" s="50"/>
      <c r="S70" s="51" t="s">
        <v>44</v>
      </c>
    </row>
    <row r="71" ht="12.75" customHeight="1">
      <c r="A71" s="280" t="s">
        <v>416</v>
      </c>
      <c r="B71" s="283"/>
      <c r="C71" s="283"/>
      <c r="D71" s="280"/>
      <c r="E71" s="272">
        <v>2.0</v>
      </c>
      <c r="F71" s="281" t="s">
        <v>417</v>
      </c>
      <c r="G71" s="168" t="s">
        <v>432</v>
      </c>
      <c r="H71" s="176" t="s">
        <v>997</v>
      </c>
      <c r="I71" s="50"/>
      <c r="J71" s="50"/>
      <c r="K71" s="50"/>
      <c r="L71" s="50" t="s">
        <v>44</v>
      </c>
      <c r="M71" s="50"/>
      <c r="N71" s="51"/>
      <c r="O71" s="50"/>
      <c r="P71" s="50"/>
      <c r="Q71" s="50"/>
      <c r="R71" s="50"/>
      <c r="S71" s="51"/>
    </row>
    <row r="72" ht="12.75" customHeight="1">
      <c r="A72" s="280" t="s">
        <v>416</v>
      </c>
      <c r="B72" s="283"/>
      <c r="C72" s="283"/>
      <c r="D72" s="280"/>
      <c r="E72" s="272">
        <v>3.0</v>
      </c>
      <c r="F72" s="281" t="s">
        <v>417</v>
      </c>
      <c r="G72" s="168" t="s">
        <v>434</v>
      </c>
      <c r="H72" s="176" t="s">
        <v>998</v>
      </c>
      <c r="I72" s="50"/>
      <c r="J72" s="50" t="s">
        <v>44</v>
      </c>
      <c r="K72" s="50" t="s">
        <v>44</v>
      </c>
      <c r="L72" s="50"/>
      <c r="M72" s="50" t="s">
        <v>44</v>
      </c>
      <c r="N72" s="51"/>
      <c r="O72" s="50"/>
      <c r="P72" s="50"/>
      <c r="Q72" s="50"/>
      <c r="R72" s="50"/>
      <c r="S72" s="51" t="s">
        <v>44</v>
      </c>
    </row>
    <row r="73" ht="12.75" customHeight="1">
      <c r="A73" s="280" t="s">
        <v>416</v>
      </c>
      <c r="B73" s="226"/>
      <c r="C73" s="226"/>
      <c r="D73" s="280"/>
      <c r="E73" s="272">
        <v>1.0</v>
      </c>
      <c r="F73" s="281" t="s">
        <v>417</v>
      </c>
      <c r="G73" s="168" t="s">
        <v>436</v>
      </c>
      <c r="H73" s="176" t="s">
        <v>999</v>
      </c>
      <c r="I73" s="50"/>
      <c r="J73" s="50"/>
      <c r="K73" s="50" t="s">
        <v>44</v>
      </c>
      <c r="L73" s="50" t="s">
        <v>44</v>
      </c>
      <c r="M73" s="50" t="s">
        <v>44</v>
      </c>
      <c r="N73" s="51"/>
      <c r="O73" s="50"/>
      <c r="P73" s="50"/>
      <c r="Q73" s="50"/>
      <c r="R73" s="50"/>
      <c r="S73" s="51" t="s">
        <v>44</v>
      </c>
    </row>
    <row r="74" ht="12.75" customHeight="1">
      <c r="A74" s="280" t="s">
        <v>416</v>
      </c>
      <c r="B74" s="226"/>
      <c r="C74" s="226"/>
      <c r="D74" s="280"/>
      <c r="E74" s="272">
        <v>1.0</v>
      </c>
      <c r="F74" s="281" t="s">
        <v>417</v>
      </c>
      <c r="G74" s="168" t="s">
        <v>438</v>
      </c>
      <c r="H74" s="224" t="s">
        <v>1000</v>
      </c>
      <c r="I74" s="50"/>
      <c r="J74" s="50"/>
      <c r="K74" s="50" t="s">
        <v>44</v>
      </c>
      <c r="L74" s="50" t="s">
        <v>44</v>
      </c>
      <c r="M74" s="50" t="s">
        <v>44</v>
      </c>
      <c r="N74" s="51"/>
      <c r="O74" s="50"/>
      <c r="P74" s="50"/>
      <c r="Q74" s="50"/>
      <c r="R74" s="50"/>
      <c r="S74" s="51" t="s">
        <v>44</v>
      </c>
    </row>
    <row r="75" ht="12.75" customHeight="1">
      <c r="A75" s="280" t="s">
        <v>416</v>
      </c>
      <c r="B75" s="226"/>
      <c r="C75" s="226"/>
      <c r="D75" s="280"/>
      <c r="E75" s="272">
        <v>1.0</v>
      </c>
      <c r="F75" s="281" t="s">
        <v>417</v>
      </c>
      <c r="G75" s="168" t="s">
        <v>440</v>
      </c>
      <c r="H75" s="224" t="s">
        <v>1001</v>
      </c>
      <c r="I75" s="50"/>
      <c r="J75" s="50"/>
      <c r="K75" s="50" t="s">
        <v>44</v>
      </c>
      <c r="L75" s="50" t="s">
        <v>44</v>
      </c>
      <c r="M75" s="50" t="s">
        <v>44</v>
      </c>
      <c r="N75" s="51"/>
      <c r="O75" s="50"/>
      <c r="P75" s="50"/>
      <c r="Q75" s="50"/>
      <c r="R75" s="50"/>
      <c r="S75" s="51" t="s">
        <v>44</v>
      </c>
    </row>
    <row r="76" ht="12.75" customHeight="1">
      <c r="A76" s="280" t="s">
        <v>416</v>
      </c>
      <c r="B76" s="226"/>
      <c r="C76" s="226"/>
      <c r="D76" s="290"/>
      <c r="E76" s="272">
        <v>1.0</v>
      </c>
      <c r="F76" s="291" t="s">
        <v>417</v>
      </c>
      <c r="G76" s="168" t="s">
        <v>442</v>
      </c>
      <c r="H76" s="176" t="s">
        <v>1002</v>
      </c>
      <c r="I76" s="50"/>
      <c r="J76" s="50"/>
      <c r="K76" s="50"/>
      <c r="L76" s="50"/>
      <c r="M76" s="50" t="s">
        <v>44</v>
      </c>
      <c r="N76" s="51"/>
      <c r="O76" s="50"/>
      <c r="P76" s="50" t="s">
        <v>44</v>
      </c>
      <c r="Q76" s="50"/>
      <c r="R76" s="50"/>
      <c r="S76" s="51"/>
    </row>
    <row r="77" ht="12.75" customHeight="1">
      <c r="A77" s="280" t="s">
        <v>416</v>
      </c>
      <c r="B77" s="283"/>
      <c r="C77" s="283"/>
      <c r="D77" s="290"/>
      <c r="E77" s="272">
        <v>2.0</v>
      </c>
      <c r="F77" s="281" t="s">
        <v>417</v>
      </c>
      <c r="G77" s="168" t="s">
        <v>444</v>
      </c>
      <c r="H77" s="176" t="s">
        <v>1003</v>
      </c>
      <c r="I77" s="50"/>
      <c r="J77" s="50"/>
      <c r="K77" s="50" t="s">
        <v>44</v>
      </c>
      <c r="L77" s="50"/>
      <c r="M77" s="50"/>
      <c r="N77" s="51"/>
      <c r="O77" s="50"/>
      <c r="P77" s="50"/>
      <c r="Q77" s="50"/>
      <c r="R77" s="50"/>
      <c r="S77" s="51"/>
    </row>
    <row r="78" ht="12.75" customHeight="1">
      <c r="A78" s="277" t="s">
        <v>446</v>
      </c>
      <c r="B78" s="273"/>
      <c r="C78" s="273"/>
      <c r="D78" s="290"/>
      <c r="E78" s="282"/>
      <c r="F78" s="270" t="s">
        <v>1004</v>
      </c>
      <c r="G78" s="292"/>
      <c r="H78" s="293"/>
      <c r="I78" s="294"/>
      <c r="J78" s="294"/>
      <c r="K78" s="294"/>
      <c r="L78" s="294"/>
      <c r="M78" s="294"/>
      <c r="N78" s="295"/>
      <c r="O78" s="294"/>
      <c r="P78" s="294"/>
      <c r="Q78" s="294"/>
      <c r="R78" s="294"/>
      <c r="S78" s="295"/>
    </row>
    <row r="79" ht="12.75" customHeight="1">
      <c r="A79" s="280" t="s">
        <v>446</v>
      </c>
      <c r="B79" s="226"/>
      <c r="C79" s="226"/>
      <c r="D79" s="290"/>
      <c r="E79" s="272">
        <v>1.0</v>
      </c>
      <c r="F79" s="281" t="s">
        <v>447</v>
      </c>
      <c r="G79" s="168" t="s">
        <v>448</v>
      </c>
      <c r="H79" s="169" t="s">
        <v>1005</v>
      </c>
      <c r="I79" s="50" t="s">
        <v>44</v>
      </c>
      <c r="J79" s="50"/>
      <c r="K79" s="50"/>
      <c r="L79" s="50" t="s">
        <v>44</v>
      </c>
      <c r="M79" s="50" t="s">
        <v>44</v>
      </c>
      <c r="N79" s="51"/>
      <c r="O79" s="50"/>
      <c r="P79" s="50"/>
      <c r="Q79" s="50"/>
      <c r="R79" s="50"/>
      <c r="S79" s="51" t="s">
        <v>44</v>
      </c>
    </row>
    <row r="80" ht="12.75" customHeight="1">
      <c r="A80" s="280" t="s">
        <v>446</v>
      </c>
      <c r="B80" s="226"/>
      <c r="C80" s="226"/>
      <c r="D80" s="290"/>
      <c r="E80" s="272">
        <v>1.0</v>
      </c>
      <c r="F80" s="281" t="s">
        <v>447</v>
      </c>
      <c r="G80" s="168" t="s">
        <v>450</v>
      </c>
      <c r="H80" s="176" t="s">
        <v>1006</v>
      </c>
      <c r="I80" s="50" t="s">
        <v>44</v>
      </c>
      <c r="J80" s="50"/>
      <c r="K80" s="50"/>
      <c r="L80" s="50" t="s">
        <v>44</v>
      </c>
      <c r="M80" s="50" t="s">
        <v>44</v>
      </c>
      <c r="N80" s="51"/>
      <c r="O80" s="50"/>
      <c r="P80" s="50"/>
      <c r="Q80" s="50"/>
      <c r="R80" s="50"/>
      <c r="S80" s="51" t="s">
        <v>44</v>
      </c>
    </row>
    <row r="81" ht="12.75" customHeight="1">
      <c r="A81" s="267"/>
      <c r="B81" s="296"/>
      <c r="C81" s="296"/>
      <c r="D81" s="267"/>
      <c r="E81" s="297"/>
      <c r="F81" s="267"/>
      <c r="G81" s="267"/>
      <c r="H81" s="267"/>
      <c r="I81" s="267"/>
      <c r="J81" s="267"/>
      <c r="K81" s="267"/>
      <c r="L81" s="267"/>
      <c r="M81" s="267"/>
      <c r="N81" s="267"/>
      <c r="O81" s="267"/>
      <c r="P81" s="267"/>
      <c r="Q81" s="267"/>
      <c r="R81" s="267"/>
      <c r="S81" s="267"/>
    </row>
    <row r="82" ht="12.75" customHeight="1">
      <c r="A82" s="267"/>
      <c r="B82" s="296"/>
      <c r="C82" s="296"/>
      <c r="D82" s="267"/>
      <c r="E82" s="297"/>
      <c r="F82" s="267"/>
      <c r="G82" s="267"/>
      <c r="H82" s="267"/>
      <c r="I82" s="267"/>
      <c r="J82" s="267"/>
      <c r="K82" s="267"/>
      <c r="L82" s="267"/>
      <c r="M82" s="267"/>
      <c r="N82" s="267"/>
      <c r="O82" s="267"/>
      <c r="P82" s="267"/>
      <c r="Q82" s="267"/>
      <c r="R82" s="267"/>
      <c r="S82" s="267"/>
    </row>
    <row r="83" ht="12.75" customHeight="1">
      <c r="A83" s="267"/>
      <c r="B83" s="296"/>
      <c r="C83" s="296"/>
      <c r="D83" s="267"/>
      <c r="E83" s="297"/>
      <c r="F83" s="267"/>
      <c r="G83" s="267"/>
      <c r="H83" s="267"/>
      <c r="I83" s="267"/>
      <c r="J83" s="267"/>
      <c r="K83" s="267"/>
      <c r="L83" s="267"/>
      <c r="M83" s="267"/>
      <c r="N83" s="267"/>
      <c r="O83" s="267"/>
      <c r="P83" s="267"/>
      <c r="Q83" s="267"/>
      <c r="R83" s="267"/>
      <c r="S83" s="267"/>
    </row>
    <row r="84" ht="12.75" customHeight="1">
      <c r="A84" s="267"/>
      <c r="B84" s="296"/>
      <c r="C84" s="296"/>
      <c r="D84" s="267"/>
      <c r="E84" s="297"/>
      <c r="F84" s="267"/>
      <c r="G84" s="267"/>
      <c r="H84" s="267"/>
      <c r="I84" s="267"/>
      <c r="J84" s="267"/>
      <c r="K84" s="267"/>
      <c r="L84" s="267"/>
      <c r="M84" s="267"/>
      <c r="N84" s="267"/>
      <c r="O84" s="267"/>
      <c r="P84" s="267"/>
      <c r="Q84" s="267"/>
      <c r="R84" s="267"/>
      <c r="S84" s="267"/>
    </row>
    <row r="85" ht="12.75" customHeight="1">
      <c r="A85" s="267"/>
      <c r="B85" s="296"/>
      <c r="C85" s="296"/>
      <c r="D85" s="267"/>
      <c r="E85" s="297"/>
      <c r="F85" s="267"/>
      <c r="G85" s="267"/>
      <c r="H85" s="267"/>
      <c r="I85" s="267"/>
      <c r="J85" s="267"/>
      <c r="K85" s="267"/>
      <c r="L85" s="267"/>
      <c r="M85" s="267"/>
      <c r="N85" s="267"/>
      <c r="O85" s="267"/>
      <c r="P85" s="267"/>
      <c r="Q85" s="267"/>
      <c r="R85" s="267"/>
      <c r="S85" s="267"/>
    </row>
    <row r="86" ht="12.75" customHeight="1">
      <c r="A86" s="267"/>
      <c r="B86" s="296"/>
      <c r="C86" s="296"/>
      <c r="D86" s="267"/>
      <c r="E86" s="297"/>
      <c r="F86" s="267"/>
      <c r="G86" s="267"/>
      <c r="H86" s="267"/>
      <c r="I86" s="267"/>
      <c r="J86" s="267"/>
      <c r="K86" s="267"/>
      <c r="L86" s="267"/>
      <c r="M86" s="267"/>
      <c r="N86" s="267"/>
      <c r="O86" s="267"/>
      <c r="P86" s="267"/>
      <c r="Q86" s="267"/>
      <c r="R86" s="267"/>
      <c r="S86" s="267"/>
    </row>
    <row r="87" ht="12.75" customHeight="1">
      <c r="A87" s="267"/>
      <c r="B87" s="296"/>
      <c r="C87" s="296"/>
      <c r="D87" s="267"/>
      <c r="E87" s="297"/>
      <c r="F87" s="267"/>
      <c r="G87" s="267"/>
      <c r="H87" s="267"/>
      <c r="I87" s="267"/>
      <c r="J87" s="267"/>
      <c r="K87" s="267"/>
      <c r="L87" s="267"/>
      <c r="M87" s="267"/>
      <c r="N87" s="267"/>
      <c r="O87" s="267"/>
      <c r="P87" s="267"/>
      <c r="Q87" s="267"/>
      <c r="R87" s="267"/>
      <c r="S87" s="267"/>
    </row>
    <row r="88" ht="12.75" customHeight="1">
      <c r="A88" s="267"/>
      <c r="B88" s="296"/>
      <c r="C88" s="296"/>
      <c r="D88" s="267"/>
      <c r="E88" s="297"/>
      <c r="F88" s="267"/>
      <c r="G88" s="267"/>
      <c r="H88" s="267"/>
      <c r="I88" s="267"/>
      <c r="J88" s="267"/>
      <c r="K88" s="267"/>
      <c r="L88" s="267"/>
      <c r="M88" s="267"/>
      <c r="N88" s="267"/>
      <c r="O88" s="267"/>
      <c r="P88" s="267"/>
      <c r="Q88" s="267"/>
      <c r="R88" s="267"/>
      <c r="S88" s="267"/>
    </row>
    <row r="89" ht="12.75" customHeight="1">
      <c r="A89" s="267"/>
      <c r="B89" s="296"/>
      <c r="C89" s="296"/>
      <c r="D89" s="267"/>
      <c r="E89" s="297"/>
      <c r="F89" s="267"/>
      <c r="G89" s="267"/>
      <c r="H89" s="267"/>
      <c r="I89" s="267"/>
      <c r="J89" s="267"/>
      <c r="K89" s="267"/>
      <c r="L89" s="267"/>
      <c r="M89" s="267"/>
      <c r="N89" s="267"/>
      <c r="O89" s="267"/>
      <c r="P89" s="267"/>
      <c r="Q89" s="267"/>
      <c r="R89" s="267"/>
      <c r="S89" s="267"/>
    </row>
    <row r="90" ht="12.75" customHeight="1">
      <c r="A90" s="267"/>
      <c r="B90" s="296"/>
      <c r="C90" s="296"/>
      <c r="D90" s="267"/>
      <c r="E90" s="297"/>
      <c r="F90" s="267"/>
      <c r="G90" s="267"/>
      <c r="H90" s="267"/>
      <c r="I90" s="267"/>
      <c r="J90" s="267"/>
      <c r="K90" s="267"/>
      <c r="L90" s="267"/>
      <c r="M90" s="267"/>
      <c r="N90" s="267"/>
      <c r="O90" s="267"/>
      <c r="P90" s="267"/>
      <c r="Q90" s="267"/>
      <c r="R90" s="267"/>
      <c r="S90" s="267"/>
    </row>
  </sheetData>
  <mergeCells count="2">
    <mergeCell ref="I1:N1"/>
    <mergeCell ref="O1:S1"/>
  </mergeCells>
  <printOptions/>
  <pageMargins bottom="1.0" footer="0.0" header="0.0" left="1.0" right="1.0" top="1.0"/>
  <pageSetup paperSize="3" orientation="landscape"/>
  <headerFooter>
    <oddHeader>&amp;L&amp;F&amp;R&amp;A</oddHeader>
    <oddFooter>&amp;L&amp;D&amp;C000000&amp;P</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89F5F"/>
    <outlinePr summaryBelow="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7.38"/>
    <col customWidth="1" min="2" max="2" width="13.38"/>
    <col customWidth="1" min="3" max="3" width="25.0"/>
    <col customWidth="1" min="4" max="4" width="11.63"/>
    <col customWidth="1" min="5" max="5" width="10.38"/>
    <col customWidth="1" min="6" max="7" width="26.38"/>
    <col customWidth="1" min="8" max="8" width="70.38"/>
    <col customWidth="1" min="9" max="14" width="13.63"/>
    <col customWidth="1" min="15" max="15" width="16.13"/>
    <col customWidth="1" min="16" max="17" width="21.75"/>
    <col customWidth="1" min="18" max="19" width="16.13"/>
    <col customWidth="1" min="20" max="21" width="14.38"/>
  </cols>
  <sheetData>
    <row r="1" ht="15.0" customHeight="1">
      <c r="A1" s="268"/>
      <c r="B1" s="269"/>
      <c r="C1" s="269"/>
      <c r="D1" s="38"/>
      <c r="E1" s="269"/>
      <c r="F1" s="38"/>
      <c r="G1" s="38"/>
      <c r="H1" s="39"/>
      <c r="I1" s="32" t="s">
        <v>19</v>
      </c>
      <c r="J1" s="33"/>
      <c r="K1" s="33"/>
      <c r="L1" s="33"/>
      <c r="M1" s="33"/>
      <c r="N1" s="34"/>
      <c r="O1" s="35" t="s">
        <v>20</v>
      </c>
      <c r="P1" s="33"/>
      <c r="Q1" s="33"/>
      <c r="R1" s="33"/>
      <c r="S1" s="34"/>
      <c r="T1" s="1"/>
      <c r="U1" s="1"/>
    </row>
    <row r="2">
      <c r="A2" s="37" t="s">
        <v>21</v>
      </c>
      <c r="B2" s="144"/>
      <c r="C2" s="144" t="s">
        <v>824</v>
      </c>
      <c r="D2" s="37" t="s">
        <v>22</v>
      </c>
      <c r="E2" s="144" t="s">
        <v>23</v>
      </c>
      <c r="F2" s="37" t="s">
        <v>24</v>
      </c>
      <c r="G2" s="37" t="s">
        <v>825</v>
      </c>
      <c r="H2" s="37" t="s">
        <v>26</v>
      </c>
      <c r="I2" s="40" t="s">
        <v>27</v>
      </c>
      <c r="J2" s="40" t="s">
        <v>28</v>
      </c>
      <c r="K2" s="40" t="s">
        <v>29</v>
      </c>
      <c r="L2" s="40" t="s">
        <v>30</v>
      </c>
      <c r="M2" s="40" t="s">
        <v>31</v>
      </c>
      <c r="N2" s="41" t="s">
        <v>32</v>
      </c>
      <c r="O2" s="146" t="s">
        <v>33</v>
      </c>
      <c r="P2" s="146" t="s">
        <v>34</v>
      </c>
      <c r="Q2" s="146" t="s">
        <v>35</v>
      </c>
      <c r="R2" s="146" t="s">
        <v>36</v>
      </c>
      <c r="S2" s="146" t="s">
        <v>37</v>
      </c>
    </row>
    <row r="3">
      <c r="A3" s="298" t="s">
        <v>1007</v>
      </c>
      <c r="B3" s="299"/>
      <c r="C3" s="299"/>
      <c r="D3" s="300"/>
      <c r="E3" s="301"/>
      <c r="F3" s="298"/>
      <c r="G3" s="298"/>
      <c r="H3" s="298"/>
      <c r="I3" s="302"/>
      <c r="J3" s="302"/>
      <c r="K3" s="302"/>
      <c r="L3" s="302"/>
      <c r="M3" s="302"/>
      <c r="N3" s="303"/>
      <c r="O3" s="302"/>
      <c r="P3" s="302"/>
      <c r="Q3" s="302"/>
      <c r="R3" s="302"/>
      <c r="S3" s="303"/>
    </row>
    <row r="4">
      <c r="A4" s="304" t="s">
        <v>452</v>
      </c>
      <c r="B4" s="301"/>
      <c r="C4" s="301"/>
      <c r="D4" s="305"/>
      <c r="E4" s="301">
        <f>E5+E6+E7+E8+E9+E12+E13+E14+E16+E18+E20+E21+E23+E24+E25+E26+E27+E28+E29+E30+E31+E33+E34+E35+E36+E39+E40+E41+E44+E46+E47+E49+E50+E51+E52+E53+E54+E55+E56+E57+E58+E59+E60+E61+E62+E64+E65</f>
        <v>59</v>
      </c>
      <c r="F4" s="298" t="s">
        <v>1008</v>
      </c>
      <c r="G4" s="298"/>
      <c r="H4" s="298"/>
      <c r="I4" s="302"/>
      <c r="J4" s="302"/>
      <c r="K4" s="302"/>
      <c r="L4" s="302"/>
      <c r="M4" s="302"/>
      <c r="N4" s="303"/>
      <c r="O4" s="302"/>
      <c r="P4" s="302"/>
      <c r="Q4" s="302"/>
      <c r="R4" s="302"/>
      <c r="S4" s="303"/>
    </row>
    <row r="5">
      <c r="A5" s="306" t="s">
        <v>452</v>
      </c>
      <c r="B5" s="212"/>
      <c r="C5" s="194"/>
      <c r="D5" s="306" t="s">
        <v>39</v>
      </c>
      <c r="E5" s="300">
        <v>1.0</v>
      </c>
      <c r="F5" s="307" t="s">
        <v>453</v>
      </c>
      <c r="G5" s="168" t="s">
        <v>454</v>
      </c>
      <c r="H5" s="176" t="s">
        <v>1009</v>
      </c>
      <c r="I5" s="50"/>
      <c r="J5" s="50" t="s">
        <v>44</v>
      </c>
      <c r="K5" s="50"/>
      <c r="L5" s="50" t="s">
        <v>44</v>
      </c>
      <c r="M5" s="50" t="s">
        <v>44</v>
      </c>
      <c r="N5" s="51"/>
      <c r="O5" s="50"/>
      <c r="P5" s="50"/>
      <c r="Q5" s="50"/>
      <c r="R5" s="50" t="s">
        <v>44</v>
      </c>
      <c r="S5" s="51" t="s">
        <v>44</v>
      </c>
    </row>
    <row r="6">
      <c r="A6" s="306" t="s">
        <v>452</v>
      </c>
      <c r="B6" s="212"/>
      <c r="C6" s="194"/>
      <c r="D6" s="306" t="s">
        <v>39</v>
      </c>
      <c r="E6" s="300">
        <v>1.0</v>
      </c>
      <c r="F6" s="307" t="s">
        <v>453</v>
      </c>
      <c r="G6" s="168" t="s">
        <v>456</v>
      </c>
      <c r="H6" s="176" t="s">
        <v>1010</v>
      </c>
      <c r="I6" s="50"/>
      <c r="J6" s="50" t="s">
        <v>44</v>
      </c>
      <c r="K6" s="50"/>
      <c r="L6" s="50" t="s">
        <v>44</v>
      </c>
      <c r="M6" s="50" t="s">
        <v>44</v>
      </c>
      <c r="N6" s="51" t="s">
        <v>44</v>
      </c>
      <c r="O6" s="50"/>
      <c r="P6" s="50"/>
      <c r="Q6" s="50"/>
      <c r="R6" s="50"/>
      <c r="S6" s="51" t="s">
        <v>44</v>
      </c>
    </row>
    <row r="7">
      <c r="A7" s="306" t="s">
        <v>452</v>
      </c>
      <c r="B7" s="194"/>
      <c r="C7" s="194"/>
      <c r="D7" s="306"/>
      <c r="E7" s="300">
        <v>1.0</v>
      </c>
      <c r="F7" s="307" t="s">
        <v>453</v>
      </c>
      <c r="G7" s="168" t="s">
        <v>458</v>
      </c>
      <c r="H7" s="176" t="s">
        <v>1011</v>
      </c>
      <c r="I7" s="50"/>
      <c r="J7" s="50" t="s">
        <v>44</v>
      </c>
      <c r="K7" s="50"/>
      <c r="L7" s="50"/>
      <c r="M7" s="50"/>
      <c r="N7" s="51" t="s">
        <v>44</v>
      </c>
      <c r="O7" s="50"/>
      <c r="P7" s="50"/>
      <c r="Q7" s="50"/>
      <c r="R7" s="50"/>
      <c r="S7" s="51" t="s">
        <v>44</v>
      </c>
    </row>
    <row r="8">
      <c r="A8" s="306" t="s">
        <v>452</v>
      </c>
      <c r="B8" s="194"/>
      <c r="C8" s="194"/>
      <c r="D8" s="306"/>
      <c r="E8" s="300">
        <v>1.0</v>
      </c>
      <c r="F8" s="307" t="s">
        <v>453</v>
      </c>
      <c r="G8" s="168" t="s">
        <v>460</v>
      </c>
      <c r="H8" s="176" t="s">
        <v>1012</v>
      </c>
      <c r="I8" s="50" t="s">
        <v>44</v>
      </c>
      <c r="J8" s="50" t="s">
        <v>44</v>
      </c>
      <c r="K8" s="50" t="s">
        <v>44</v>
      </c>
      <c r="L8" s="50" t="s">
        <v>44</v>
      </c>
      <c r="M8" s="50" t="s">
        <v>44</v>
      </c>
      <c r="N8" s="51" t="s">
        <v>44</v>
      </c>
      <c r="O8" s="50"/>
      <c r="P8" s="50"/>
      <c r="Q8" s="50"/>
      <c r="R8" s="50" t="s">
        <v>44</v>
      </c>
      <c r="S8" s="51" t="s">
        <v>44</v>
      </c>
    </row>
    <row r="9">
      <c r="A9" s="306" t="s">
        <v>452</v>
      </c>
      <c r="B9" s="194"/>
      <c r="C9" s="194"/>
      <c r="D9" s="306"/>
      <c r="E9" s="300">
        <v>1.0</v>
      </c>
      <c r="F9" s="307" t="s">
        <v>453</v>
      </c>
      <c r="G9" s="168" t="s">
        <v>462</v>
      </c>
      <c r="H9" s="176" t="s">
        <v>1013</v>
      </c>
      <c r="I9" s="50" t="s">
        <v>44</v>
      </c>
      <c r="J9" s="50"/>
      <c r="K9" s="50"/>
      <c r="L9" s="50" t="s">
        <v>44</v>
      </c>
      <c r="M9" s="50"/>
      <c r="N9" s="51"/>
      <c r="O9" s="50"/>
      <c r="P9" s="50"/>
      <c r="Q9" s="50"/>
      <c r="R9" s="50" t="s">
        <v>44</v>
      </c>
      <c r="S9" s="51" t="s">
        <v>44</v>
      </c>
    </row>
    <row r="10">
      <c r="A10" s="308" t="s">
        <v>464</v>
      </c>
      <c r="B10" s="309"/>
      <c r="C10" s="309"/>
      <c r="D10" s="310"/>
      <c r="E10" s="311"/>
      <c r="F10" s="312" t="s">
        <v>1014</v>
      </c>
      <c r="G10" s="313"/>
      <c r="H10" s="313"/>
      <c r="I10" s="314"/>
      <c r="J10" s="314"/>
      <c r="K10" s="314"/>
      <c r="L10" s="314"/>
      <c r="M10" s="314"/>
      <c r="N10" s="315"/>
      <c r="O10" s="314"/>
      <c r="P10" s="314"/>
      <c r="Q10" s="314"/>
      <c r="R10" s="314"/>
      <c r="S10" s="315"/>
    </row>
    <row r="11">
      <c r="A11" s="306" t="s">
        <v>464</v>
      </c>
      <c r="B11" s="194"/>
      <c r="C11" s="194"/>
      <c r="D11" s="306"/>
      <c r="E11" s="300">
        <v>1.0</v>
      </c>
      <c r="F11" s="307" t="s">
        <v>465</v>
      </c>
      <c r="G11" s="168" t="s">
        <v>466</v>
      </c>
      <c r="H11" s="176" t="s">
        <v>1015</v>
      </c>
      <c r="I11" s="50"/>
      <c r="J11" s="50"/>
      <c r="K11" s="50" t="s">
        <v>44</v>
      </c>
      <c r="L11" s="50" t="s">
        <v>44</v>
      </c>
      <c r="M11" s="50" t="s">
        <v>44</v>
      </c>
      <c r="N11" s="51"/>
      <c r="O11" s="50"/>
      <c r="P11" s="50"/>
      <c r="Q11" s="50"/>
      <c r="R11" s="50"/>
      <c r="S11" s="51"/>
    </row>
    <row r="12">
      <c r="A12" s="306" t="s">
        <v>464</v>
      </c>
      <c r="B12" s="316"/>
      <c r="C12" s="316"/>
      <c r="D12" s="306"/>
      <c r="E12" s="300">
        <v>2.0</v>
      </c>
      <c r="F12" s="307" t="s">
        <v>465</v>
      </c>
      <c r="G12" s="168" t="s">
        <v>468</v>
      </c>
      <c r="H12" s="176" t="s">
        <v>1016</v>
      </c>
      <c r="I12" s="50"/>
      <c r="J12" s="50"/>
      <c r="K12" s="50"/>
      <c r="L12" s="50" t="s">
        <v>44</v>
      </c>
      <c r="M12" s="50"/>
      <c r="N12" s="51"/>
      <c r="O12" s="50"/>
      <c r="P12" s="50"/>
      <c r="Q12" s="50"/>
      <c r="R12" s="50"/>
      <c r="S12" s="51"/>
    </row>
    <row r="13">
      <c r="A13" s="306" t="s">
        <v>464</v>
      </c>
      <c r="B13" s="194"/>
      <c r="C13" s="194"/>
      <c r="D13" s="306"/>
      <c r="E13" s="300">
        <v>1.0</v>
      </c>
      <c r="F13" s="307" t="s">
        <v>465</v>
      </c>
      <c r="G13" s="168" t="s">
        <v>470</v>
      </c>
      <c r="H13" s="224" t="s">
        <v>1017</v>
      </c>
      <c r="I13" s="50" t="s">
        <v>44</v>
      </c>
      <c r="J13" s="50"/>
      <c r="K13" s="50"/>
      <c r="L13" s="50" t="s">
        <v>44</v>
      </c>
      <c r="M13" s="50"/>
      <c r="N13" s="51" t="s">
        <v>44</v>
      </c>
      <c r="O13" s="50"/>
      <c r="P13" s="50"/>
      <c r="Q13" s="50"/>
      <c r="R13" s="50"/>
      <c r="S13" s="51" t="s">
        <v>44</v>
      </c>
    </row>
    <row r="14">
      <c r="A14" s="306" t="s">
        <v>464</v>
      </c>
      <c r="B14" s="194"/>
      <c r="C14" s="194"/>
      <c r="D14" s="306"/>
      <c r="E14" s="300">
        <v>1.0</v>
      </c>
      <c r="F14" s="307" t="s">
        <v>465</v>
      </c>
      <c r="G14" s="168" t="s">
        <v>472</v>
      </c>
      <c r="H14" s="224" t="s">
        <v>1018</v>
      </c>
      <c r="I14" s="50"/>
      <c r="J14" s="50"/>
      <c r="K14" s="50" t="s">
        <v>44</v>
      </c>
      <c r="L14" s="50" t="s">
        <v>44</v>
      </c>
      <c r="M14" s="50"/>
      <c r="N14" s="51"/>
      <c r="O14" s="50"/>
      <c r="P14" s="50"/>
      <c r="Q14" s="50"/>
      <c r="R14" s="50"/>
      <c r="S14" s="51" t="s">
        <v>44</v>
      </c>
    </row>
    <row r="15">
      <c r="A15" s="306" t="s">
        <v>464</v>
      </c>
      <c r="B15" s="194"/>
      <c r="C15" s="194"/>
      <c r="D15" s="306"/>
      <c r="E15" s="300">
        <v>1.0</v>
      </c>
      <c r="F15" s="307" t="s">
        <v>465</v>
      </c>
      <c r="G15" s="168" t="s">
        <v>474</v>
      </c>
      <c r="H15" s="176" t="s">
        <v>1019</v>
      </c>
      <c r="I15" s="50" t="s">
        <v>44</v>
      </c>
      <c r="J15" s="50"/>
      <c r="K15" s="50"/>
      <c r="L15" s="50" t="s">
        <v>44</v>
      </c>
      <c r="M15" s="50" t="s">
        <v>44</v>
      </c>
      <c r="N15" s="51"/>
      <c r="O15" s="50"/>
      <c r="P15" s="50"/>
      <c r="Q15" s="50"/>
      <c r="R15" s="50"/>
      <c r="S15" s="51" t="s">
        <v>44</v>
      </c>
    </row>
    <row r="16">
      <c r="A16" s="306" t="s">
        <v>464</v>
      </c>
      <c r="B16" s="316"/>
      <c r="C16" s="316"/>
      <c r="D16" s="306"/>
      <c r="E16" s="300">
        <v>2.0</v>
      </c>
      <c r="F16" s="307" t="s">
        <v>465</v>
      </c>
      <c r="G16" s="168" t="s">
        <v>476</v>
      </c>
      <c r="H16" s="176" t="s">
        <v>1020</v>
      </c>
      <c r="I16" s="50" t="s">
        <v>44</v>
      </c>
      <c r="J16" s="50"/>
      <c r="K16" s="50"/>
      <c r="L16" s="50" t="s">
        <v>44</v>
      </c>
      <c r="M16" s="50" t="s">
        <v>44</v>
      </c>
      <c r="N16" s="51"/>
      <c r="O16" s="50"/>
      <c r="P16" s="50"/>
      <c r="Q16" s="50"/>
      <c r="R16" s="50"/>
      <c r="S16" s="51" t="s">
        <v>44</v>
      </c>
    </row>
    <row r="17">
      <c r="A17" s="306" t="s">
        <v>464</v>
      </c>
      <c r="B17" s="194"/>
      <c r="C17" s="194"/>
      <c r="D17" s="306"/>
      <c r="E17" s="300">
        <v>1.0</v>
      </c>
      <c r="F17" s="307" t="s">
        <v>465</v>
      </c>
      <c r="G17" s="168" t="s">
        <v>478</v>
      </c>
      <c r="H17" s="224" t="s">
        <v>1021</v>
      </c>
      <c r="I17" s="50" t="s">
        <v>44</v>
      </c>
      <c r="J17" s="50"/>
      <c r="K17" s="50"/>
      <c r="L17" s="50" t="s">
        <v>44</v>
      </c>
      <c r="M17" s="50" t="s">
        <v>44</v>
      </c>
      <c r="N17" s="51"/>
      <c r="O17" s="50"/>
      <c r="P17" s="50"/>
      <c r="Q17" s="50"/>
      <c r="R17" s="50" t="s">
        <v>44</v>
      </c>
      <c r="S17" s="51" t="s">
        <v>44</v>
      </c>
    </row>
    <row r="18">
      <c r="A18" s="306" t="s">
        <v>464</v>
      </c>
      <c r="B18" s="316"/>
      <c r="C18" s="316"/>
      <c r="D18" s="306"/>
      <c r="E18" s="300">
        <v>2.0</v>
      </c>
      <c r="F18" s="307" t="s">
        <v>465</v>
      </c>
      <c r="G18" s="228" t="s">
        <v>480</v>
      </c>
      <c r="H18" s="224" t="s">
        <v>1022</v>
      </c>
      <c r="I18" s="50" t="s">
        <v>44</v>
      </c>
      <c r="J18" s="50"/>
      <c r="K18" s="50"/>
      <c r="L18" s="50" t="s">
        <v>44</v>
      </c>
      <c r="M18" s="50" t="s">
        <v>44</v>
      </c>
      <c r="N18" s="51"/>
      <c r="O18" s="50"/>
      <c r="P18" s="50"/>
      <c r="Q18" s="50"/>
      <c r="R18" s="50" t="s">
        <v>44</v>
      </c>
      <c r="S18" s="51" t="s">
        <v>44</v>
      </c>
    </row>
    <row r="19">
      <c r="A19" s="306" t="s">
        <v>464</v>
      </c>
      <c r="B19" s="212"/>
      <c r="C19" s="194"/>
      <c r="D19" s="306" t="s">
        <v>39</v>
      </c>
      <c r="E19" s="300">
        <v>1.0</v>
      </c>
      <c r="F19" s="307" t="s">
        <v>465</v>
      </c>
      <c r="G19" s="168" t="s">
        <v>482</v>
      </c>
      <c r="H19" s="176" t="s">
        <v>1023</v>
      </c>
      <c r="I19" s="50" t="s">
        <v>44</v>
      </c>
      <c r="J19" s="50" t="s">
        <v>44</v>
      </c>
      <c r="K19" s="50"/>
      <c r="L19" s="50" t="s">
        <v>44</v>
      </c>
      <c r="M19" s="50"/>
      <c r="N19" s="51"/>
      <c r="O19" s="50"/>
      <c r="P19" s="50"/>
      <c r="Q19" s="50"/>
      <c r="R19" s="50"/>
      <c r="S19" s="51" t="s">
        <v>44</v>
      </c>
    </row>
    <row r="20">
      <c r="A20" s="306" t="s">
        <v>464</v>
      </c>
      <c r="B20" s="316"/>
      <c r="C20" s="316"/>
      <c r="D20" s="306"/>
      <c r="E20" s="300">
        <v>2.0</v>
      </c>
      <c r="F20" s="307" t="s">
        <v>465</v>
      </c>
      <c r="G20" s="168" t="s">
        <v>484</v>
      </c>
      <c r="H20" s="176" t="s">
        <v>1024</v>
      </c>
      <c r="I20" s="50" t="s">
        <v>44</v>
      </c>
      <c r="J20" s="50"/>
      <c r="K20" s="50"/>
      <c r="L20" s="50"/>
      <c r="M20" s="50"/>
      <c r="N20" s="51"/>
      <c r="O20" s="50"/>
      <c r="P20" s="50"/>
      <c r="Q20" s="50"/>
      <c r="R20" s="50"/>
      <c r="S20" s="51"/>
    </row>
    <row r="21" ht="15.75" customHeight="1">
      <c r="A21" s="306" t="s">
        <v>464</v>
      </c>
      <c r="B21" s="194"/>
      <c r="C21" s="194"/>
      <c r="D21" s="306"/>
      <c r="E21" s="300">
        <v>1.0</v>
      </c>
      <c r="F21" s="307" t="s">
        <v>465</v>
      </c>
      <c r="G21" s="168" t="s">
        <v>486</v>
      </c>
      <c r="H21" s="176" t="s">
        <v>1025</v>
      </c>
      <c r="I21" s="50" t="s">
        <v>44</v>
      </c>
      <c r="J21" s="50"/>
      <c r="K21" s="50"/>
      <c r="L21" s="50" t="s">
        <v>44</v>
      </c>
      <c r="M21" s="50"/>
      <c r="N21" s="51"/>
      <c r="O21" s="50"/>
      <c r="P21" s="50"/>
      <c r="Q21" s="50"/>
      <c r="R21" s="50"/>
      <c r="S21" s="51" t="s">
        <v>44</v>
      </c>
    </row>
    <row r="22" ht="15.75" customHeight="1">
      <c r="A22" s="308" t="s">
        <v>488</v>
      </c>
      <c r="B22" s="309"/>
      <c r="C22" s="309"/>
      <c r="D22" s="310"/>
      <c r="E22" s="311"/>
      <c r="F22" s="312" t="s">
        <v>1026</v>
      </c>
      <c r="G22" s="313"/>
      <c r="H22" s="313"/>
      <c r="I22" s="314"/>
      <c r="J22" s="314"/>
      <c r="K22" s="314"/>
      <c r="L22" s="314"/>
      <c r="M22" s="314"/>
      <c r="N22" s="315"/>
      <c r="O22" s="314"/>
      <c r="P22" s="314"/>
      <c r="Q22" s="314"/>
      <c r="R22" s="314"/>
      <c r="S22" s="315"/>
    </row>
    <row r="23" ht="15.75" customHeight="1">
      <c r="A23" s="306" t="s">
        <v>488</v>
      </c>
      <c r="B23" s="194"/>
      <c r="C23" s="194"/>
      <c r="D23" s="317"/>
      <c r="E23" s="300">
        <v>1.0</v>
      </c>
      <c r="F23" s="318" t="s">
        <v>489</v>
      </c>
      <c r="G23" s="168" t="s">
        <v>490</v>
      </c>
      <c r="H23" s="176" t="s">
        <v>1027</v>
      </c>
      <c r="I23" s="50" t="s">
        <v>44</v>
      </c>
      <c r="J23" s="50"/>
      <c r="K23" s="50"/>
      <c r="L23" s="50"/>
      <c r="M23" s="50"/>
      <c r="N23" s="51"/>
      <c r="O23" s="50"/>
      <c r="P23" s="50"/>
      <c r="Q23" s="50"/>
      <c r="R23" s="50" t="s">
        <v>44</v>
      </c>
      <c r="S23" s="51" t="s">
        <v>44</v>
      </c>
    </row>
    <row r="24" ht="15.75" customHeight="1">
      <c r="A24" s="306" t="s">
        <v>488</v>
      </c>
      <c r="B24" s="194"/>
      <c r="C24" s="194"/>
      <c r="D24" s="306"/>
      <c r="E24" s="300">
        <v>1.0</v>
      </c>
      <c r="F24" s="318" t="s">
        <v>489</v>
      </c>
      <c r="G24" s="168" t="s">
        <v>492</v>
      </c>
      <c r="H24" s="224" t="s">
        <v>1028</v>
      </c>
      <c r="I24" s="50" t="s">
        <v>44</v>
      </c>
      <c r="J24" s="50"/>
      <c r="K24" s="50"/>
      <c r="L24" s="50"/>
      <c r="M24" s="50"/>
      <c r="N24" s="51"/>
      <c r="O24" s="50"/>
      <c r="P24" s="50"/>
      <c r="Q24" s="50"/>
      <c r="R24" s="50" t="s">
        <v>44</v>
      </c>
      <c r="S24" s="51"/>
    </row>
    <row r="25" ht="15.75" customHeight="1">
      <c r="A25" s="306" t="s">
        <v>488</v>
      </c>
      <c r="B25" s="194"/>
      <c r="C25" s="194"/>
      <c r="D25" s="306"/>
      <c r="E25" s="300">
        <v>1.0</v>
      </c>
      <c r="F25" s="318" t="s">
        <v>489</v>
      </c>
      <c r="G25" s="168" t="s">
        <v>494</v>
      </c>
      <c r="H25" s="176" t="s">
        <v>1029</v>
      </c>
      <c r="I25" s="50" t="s">
        <v>44</v>
      </c>
      <c r="J25" s="50"/>
      <c r="K25" s="50"/>
      <c r="L25" s="50" t="s">
        <v>44</v>
      </c>
      <c r="M25" s="50" t="s">
        <v>44</v>
      </c>
      <c r="N25" s="51"/>
      <c r="O25" s="50"/>
      <c r="P25" s="50"/>
      <c r="Q25" s="50"/>
      <c r="R25" s="50" t="s">
        <v>44</v>
      </c>
      <c r="S25" s="51" t="s">
        <v>44</v>
      </c>
    </row>
    <row r="26" ht="15.75" customHeight="1">
      <c r="A26" s="306" t="s">
        <v>488</v>
      </c>
      <c r="B26" s="194"/>
      <c r="C26" s="194"/>
      <c r="D26" s="306"/>
      <c r="E26" s="300">
        <v>1.0</v>
      </c>
      <c r="F26" s="318" t="s">
        <v>489</v>
      </c>
      <c r="G26" s="168" t="s">
        <v>496</v>
      </c>
      <c r="H26" s="224" t="s">
        <v>1030</v>
      </c>
      <c r="I26" s="50" t="s">
        <v>44</v>
      </c>
      <c r="J26" s="50"/>
      <c r="K26" s="50"/>
      <c r="L26" s="50"/>
      <c r="M26" s="50"/>
      <c r="N26" s="51"/>
      <c r="O26" s="50"/>
      <c r="P26" s="50"/>
      <c r="Q26" s="50"/>
      <c r="R26" s="50" t="s">
        <v>44</v>
      </c>
      <c r="S26" s="51"/>
    </row>
    <row r="27" ht="15.75" customHeight="1">
      <c r="A27" s="306" t="s">
        <v>488</v>
      </c>
      <c r="B27" s="194"/>
      <c r="C27" s="194"/>
      <c r="D27" s="306"/>
      <c r="E27" s="300">
        <v>1.0</v>
      </c>
      <c r="F27" s="318" t="s">
        <v>489</v>
      </c>
      <c r="G27" s="168" t="s">
        <v>498</v>
      </c>
      <c r="H27" s="176" t="s">
        <v>1031</v>
      </c>
      <c r="I27" s="50" t="s">
        <v>44</v>
      </c>
      <c r="J27" s="50"/>
      <c r="K27" s="50"/>
      <c r="L27" s="50" t="s">
        <v>44</v>
      </c>
      <c r="M27" s="50"/>
      <c r="N27" s="51"/>
      <c r="O27" s="50"/>
      <c r="P27" s="50"/>
      <c r="Q27" s="50"/>
      <c r="R27" s="50" t="s">
        <v>44</v>
      </c>
      <c r="S27" s="51"/>
    </row>
    <row r="28" ht="15.75" customHeight="1">
      <c r="A28" s="306" t="s">
        <v>488</v>
      </c>
      <c r="B28" s="194"/>
      <c r="C28" s="194"/>
      <c r="D28" s="306"/>
      <c r="E28" s="300">
        <v>1.0</v>
      </c>
      <c r="F28" s="318" t="s">
        <v>489</v>
      </c>
      <c r="G28" s="168" t="s">
        <v>500</v>
      </c>
      <c r="H28" s="169" t="s">
        <v>1032</v>
      </c>
      <c r="I28" s="50"/>
      <c r="J28" s="50"/>
      <c r="K28" s="50"/>
      <c r="L28" s="50" t="s">
        <v>44</v>
      </c>
      <c r="M28" s="50"/>
      <c r="N28" s="51"/>
      <c r="O28" s="50"/>
      <c r="P28" s="50"/>
      <c r="Q28" s="50"/>
      <c r="R28" s="50" t="s">
        <v>44</v>
      </c>
      <c r="S28" s="51"/>
    </row>
    <row r="29" ht="15.75" customHeight="1">
      <c r="A29" s="306" t="s">
        <v>488</v>
      </c>
      <c r="B29" s="194"/>
      <c r="C29" s="194"/>
      <c r="D29" s="306"/>
      <c r="E29" s="300">
        <v>1.0</v>
      </c>
      <c r="F29" s="318" t="s">
        <v>489</v>
      </c>
      <c r="G29" s="168" t="s">
        <v>502</v>
      </c>
      <c r="H29" s="224" t="s">
        <v>1033</v>
      </c>
      <c r="I29" s="50" t="s">
        <v>44</v>
      </c>
      <c r="J29" s="50"/>
      <c r="K29" s="50"/>
      <c r="L29" s="50"/>
      <c r="M29" s="50"/>
      <c r="N29" s="51" t="s">
        <v>44</v>
      </c>
      <c r="O29" s="50"/>
      <c r="P29" s="50"/>
      <c r="Q29" s="50"/>
      <c r="R29" s="50"/>
      <c r="S29" s="51" t="s">
        <v>44</v>
      </c>
    </row>
    <row r="30" ht="15.75" customHeight="1">
      <c r="A30" s="306" t="s">
        <v>488</v>
      </c>
      <c r="B30" s="194"/>
      <c r="C30" s="194"/>
      <c r="D30" s="306"/>
      <c r="E30" s="300">
        <v>1.0</v>
      </c>
      <c r="F30" s="318" t="s">
        <v>489</v>
      </c>
      <c r="G30" s="168" t="s">
        <v>504</v>
      </c>
      <c r="H30" s="224" t="s">
        <v>1034</v>
      </c>
      <c r="I30" s="50"/>
      <c r="J30" s="50"/>
      <c r="K30" s="50"/>
      <c r="L30" s="50"/>
      <c r="M30" s="50" t="s">
        <v>44</v>
      </c>
      <c r="N30" s="51"/>
      <c r="O30" s="50"/>
      <c r="P30" s="50"/>
      <c r="Q30" s="50"/>
      <c r="R30" s="50"/>
      <c r="S30" s="51" t="s">
        <v>44</v>
      </c>
    </row>
    <row r="31" ht="15.75" customHeight="1">
      <c r="A31" s="306" t="s">
        <v>488</v>
      </c>
      <c r="B31" s="194"/>
      <c r="C31" s="194"/>
      <c r="D31" s="306"/>
      <c r="E31" s="300">
        <v>1.0</v>
      </c>
      <c r="F31" s="318" t="s">
        <v>489</v>
      </c>
      <c r="G31" s="168" t="s">
        <v>506</v>
      </c>
      <c r="H31" s="224" t="s">
        <v>1035</v>
      </c>
      <c r="I31" s="50"/>
      <c r="J31" s="50"/>
      <c r="K31" s="50"/>
      <c r="L31" s="50" t="s">
        <v>44</v>
      </c>
      <c r="M31" s="50" t="s">
        <v>44</v>
      </c>
      <c r="N31" s="51"/>
      <c r="O31" s="50"/>
      <c r="P31" s="50"/>
      <c r="Q31" s="50"/>
      <c r="R31" s="50"/>
      <c r="S31" s="51"/>
    </row>
    <row r="32" ht="15.75" customHeight="1">
      <c r="A32" s="306" t="s">
        <v>488</v>
      </c>
      <c r="B32" s="194"/>
      <c r="C32" s="194"/>
      <c r="D32" s="306"/>
      <c r="E32" s="300">
        <v>1.0</v>
      </c>
      <c r="F32" s="318" t="s">
        <v>489</v>
      </c>
      <c r="G32" s="168" t="s">
        <v>508</v>
      </c>
      <c r="H32" s="224" t="s">
        <v>1036</v>
      </c>
      <c r="I32" s="50" t="s">
        <v>44</v>
      </c>
      <c r="J32" s="50" t="s">
        <v>44</v>
      </c>
      <c r="K32" s="50"/>
      <c r="L32" s="50"/>
      <c r="M32" s="50"/>
      <c r="N32" s="51" t="s">
        <v>44</v>
      </c>
      <c r="O32" s="50"/>
      <c r="P32" s="50"/>
      <c r="Q32" s="50"/>
      <c r="R32" s="50"/>
      <c r="S32" s="51"/>
    </row>
    <row r="33" ht="15.75" customHeight="1">
      <c r="A33" s="306" t="s">
        <v>488</v>
      </c>
      <c r="B33" s="316"/>
      <c r="C33" s="316"/>
      <c r="D33" s="306"/>
      <c r="E33" s="300">
        <v>2.0</v>
      </c>
      <c r="F33" s="318" t="s">
        <v>489</v>
      </c>
      <c r="G33" s="168" t="s">
        <v>510</v>
      </c>
      <c r="H33" s="169" t="s">
        <v>511</v>
      </c>
      <c r="I33" s="50" t="s">
        <v>44</v>
      </c>
      <c r="J33" s="50"/>
      <c r="K33" s="50"/>
      <c r="L33" s="50"/>
      <c r="M33" s="50"/>
      <c r="N33" s="51"/>
      <c r="O33" s="50"/>
      <c r="P33" s="50"/>
      <c r="Q33" s="50"/>
      <c r="R33" s="50" t="s">
        <v>44</v>
      </c>
      <c r="S33" s="51"/>
    </row>
    <row r="34" ht="15.75" customHeight="1">
      <c r="A34" s="306" t="s">
        <v>488</v>
      </c>
      <c r="B34" s="306"/>
      <c r="C34" s="306"/>
      <c r="D34" s="306"/>
      <c r="E34" s="300">
        <v>3.0</v>
      </c>
      <c r="F34" s="318" t="s">
        <v>489</v>
      </c>
      <c r="G34" s="168" t="s">
        <v>512</v>
      </c>
      <c r="H34" s="224" t="s">
        <v>1037</v>
      </c>
      <c r="I34" s="50" t="s">
        <v>44</v>
      </c>
      <c r="J34" s="50" t="s">
        <v>44</v>
      </c>
      <c r="K34" s="50"/>
      <c r="L34" s="50"/>
      <c r="M34" s="50" t="s">
        <v>44</v>
      </c>
      <c r="N34" s="51"/>
      <c r="O34" s="50"/>
      <c r="P34" s="50"/>
      <c r="Q34" s="50"/>
      <c r="R34" s="50" t="s">
        <v>44</v>
      </c>
      <c r="S34" s="51"/>
    </row>
    <row r="35" ht="15.75" customHeight="1">
      <c r="A35" s="306" t="s">
        <v>488</v>
      </c>
      <c r="B35" s="194"/>
      <c r="C35" s="194"/>
      <c r="D35" s="306"/>
      <c r="E35" s="300">
        <v>1.0</v>
      </c>
      <c r="F35" s="318" t="s">
        <v>489</v>
      </c>
      <c r="G35" s="168" t="s">
        <v>514</v>
      </c>
      <c r="H35" s="169" t="s">
        <v>515</v>
      </c>
      <c r="I35" s="50" t="s">
        <v>44</v>
      </c>
      <c r="J35" s="50" t="s">
        <v>44</v>
      </c>
      <c r="K35" s="50"/>
      <c r="L35" s="50"/>
      <c r="M35" s="50"/>
      <c r="N35" s="51" t="s">
        <v>44</v>
      </c>
      <c r="O35" s="50"/>
      <c r="P35" s="50"/>
      <c r="Q35" s="50"/>
      <c r="R35" s="50" t="s">
        <v>44</v>
      </c>
      <c r="S35" s="51"/>
    </row>
    <row r="36" ht="15.75" customHeight="1">
      <c r="A36" s="306" t="s">
        <v>488</v>
      </c>
      <c r="B36" s="194"/>
      <c r="C36" s="194"/>
      <c r="D36" s="306"/>
      <c r="E36" s="300">
        <v>1.0</v>
      </c>
      <c r="F36" s="318" t="s">
        <v>489</v>
      </c>
      <c r="G36" s="168" t="s">
        <v>516</v>
      </c>
      <c r="H36" s="169" t="s">
        <v>1038</v>
      </c>
      <c r="I36" s="50" t="s">
        <v>44</v>
      </c>
      <c r="J36" s="50" t="s">
        <v>44</v>
      </c>
      <c r="K36" s="50"/>
      <c r="L36" s="50"/>
      <c r="M36" s="50"/>
      <c r="N36" s="51" t="s">
        <v>44</v>
      </c>
      <c r="O36" s="50"/>
      <c r="P36" s="50"/>
      <c r="Q36" s="50"/>
      <c r="R36" s="50" t="s">
        <v>44</v>
      </c>
      <c r="S36" s="51"/>
    </row>
    <row r="37" ht="15.75" customHeight="1">
      <c r="A37" s="308" t="s">
        <v>518</v>
      </c>
      <c r="B37" s="309"/>
      <c r="C37" s="309"/>
      <c r="D37" s="310"/>
      <c r="E37" s="311"/>
      <c r="F37" s="312" t="s">
        <v>1039</v>
      </c>
      <c r="G37" s="313"/>
      <c r="H37" s="313"/>
      <c r="I37" s="314"/>
      <c r="J37" s="314"/>
      <c r="K37" s="314"/>
      <c r="L37" s="314"/>
      <c r="M37" s="314"/>
      <c r="N37" s="315"/>
      <c r="O37" s="314"/>
      <c r="P37" s="314"/>
      <c r="Q37" s="314"/>
      <c r="R37" s="314"/>
      <c r="S37" s="315"/>
    </row>
    <row r="38" ht="15.75" customHeight="1">
      <c r="A38" s="306" t="s">
        <v>518</v>
      </c>
      <c r="B38" s="212"/>
      <c r="C38" s="194"/>
      <c r="D38" s="306" t="s">
        <v>519</v>
      </c>
      <c r="E38" s="300">
        <v>1.0</v>
      </c>
      <c r="F38" s="318" t="s">
        <v>520</v>
      </c>
      <c r="G38" s="168" t="s">
        <v>521</v>
      </c>
      <c r="H38" s="224" t="s">
        <v>1040</v>
      </c>
      <c r="I38" s="50" t="s">
        <v>44</v>
      </c>
      <c r="J38" s="50"/>
      <c r="K38" s="50"/>
      <c r="L38" s="50" t="s">
        <v>44</v>
      </c>
      <c r="M38" s="50"/>
      <c r="N38" s="51"/>
      <c r="O38" s="50"/>
      <c r="P38" s="50"/>
      <c r="Q38" s="50"/>
      <c r="R38" s="50" t="s">
        <v>44</v>
      </c>
      <c r="S38" s="51" t="s">
        <v>44</v>
      </c>
    </row>
    <row r="39" ht="15.75" customHeight="1">
      <c r="A39" s="306" t="s">
        <v>518</v>
      </c>
      <c r="B39" s="316"/>
      <c r="C39" s="316"/>
      <c r="D39" s="306"/>
      <c r="E39" s="300">
        <v>2.0</v>
      </c>
      <c r="F39" s="318" t="s">
        <v>520</v>
      </c>
      <c r="G39" s="168" t="s">
        <v>523</v>
      </c>
      <c r="H39" s="319" t="s">
        <v>1041</v>
      </c>
      <c r="I39" s="50" t="s">
        <v>44</v>
      </c>
      <c r="J39" s="50"/>
      <c r="K39" s="50"/>
      <c r="L39" s="50"/>
      <c r="M39" s="50"/>
      <c r="N39" s="51"/>
      <c r="O39" s="50"/>
      <c r="P39" s="50"/>
      <c r="Q39" s="50"/>
      <c r="R39" s="50"/>
      <c r="S39" s="51" t="s">
        <v>44</v>
      </c>
    </row>
    <row r="40" ht="15.75" customHeight="1">
      <c r="A40" s="306" t="s">
        <v>518</v>
      </c>
      <c r="B40" s="194"/>
      <c r="C40" s="194"/>
      <c r="D40" s="306"/>
      <c r="E40" s="300">
        <v>1.0</v>
      </c>
      <c r="F40" s="318" t="s">
        <v>520</v>
      </c>
      <c r="G40" s="168" t="s">
        <v>525</v>
      </c>
      <c r="H40" s="176" t="s">
        <v>1042</v>
      </c>
      <c r="I40" s="50" t="s">
        <v>44</v>
      </c>
      <c r="J40" s="50" t="s">
        <v>44</v>
      </c>
      <c r="K40" s="50"/>
      <c r="L40" s="50"/>
      <c r="M40" s="50"/>
      <c r="N40" s="51"/>
      <c r="O40" s="50"/>
      <c r="P40" s="50"/>
      <c r="Q40" s="50"/>
      <c r="R40" s="50"/>
      <c r="S40" s="51"/>
    </row>
    <row r="41" ht="15.75" customHeight="1">
      <c r="A41" s="306" t="s">
        <v>518</v>
      </c>
      <c r="B41" s="212"/>
      <c r="C41" s="194"/>
      <c r="D41" s="306" t="s">
        <v>519</v>
      </c>
      <c r="E41" s="300">
        <v>1.0</v>
      </c>
      <c r="F41" s="318" t="s">
        <v>520</v>
      </c>
      <c r="G41" s="168" t="s">
        <v>527</v>
      </c>
      <c r="H41" s="287" t="s">
        <v>1043</v>
      </c>
      <c r="I41" s="50" t="s">
        <v>44</v>
      </c>
      <c r="J41" s="50"/>
      <c r="K41" s="50"/>
      <c r="L41" s="50"/>
      <c r="M41" s="50"/>
      <c r="N41" s="51"/>
      <c r="O41" s="50"/>
      <c r="P41" s="50"/>
      <c r="Q41" s="50"/>
      <c r="R41" s="50"/>
      <c r="S41" s="51" t="s">
        <v>44</v>
      </c>
    </row>
    <row r="42" ht="15.75" customHeight="1">
      <c r="A42" s="306" t="s">
        <v>518</v>
      </c>
      <c r="B42" s="212"/>
      <c r="C42" s="194"/>
      <c r="D42" s="306" t="s">
        <v>519</v>
      </c>
      <c r="E42" s="300">
        <v>1.0</v>
      </c>
      <c r="F42" s="318" t="s">
        <v>520</v>
      </c>
      <c r="G42" s="168" t="s">
        <v>529</v>
      </c>
      <c r="H42" s="224" t="s">
        <v>1044</v>
      </c>
      <c r="I42" s="50" t="s">
        <v>44</v>
      </c>
      <c r="J42" s="50"/>
      <c r="K42" s="50"/>
      <c r="L42" s="50"/>
      <c r="M42" s="50"/>
      <c r="N42" s="51"/>
      <c r="O42" s="50"/>
      <c r="P42" s="50"/>
      <c r="Q42" s="50"/>
      <c r="R42" s="50"/>
      <c r="S42" s="51" t="s">
        <v>44</v>
      </c>
    </row>
    <row r="43" ht="15.75" customHeight="1">
      <c r="A43" s="306" t="s">
        <v>518</v>
      </c>
      <c r="B43" s="316"/>
      <c r="C43" s="316"/>
      <c r="D43" s="306"/>
      <c r="E43" s="300">
        <v>2.0</v>
      </c>
      <c r="F43" s="318" t="s">
        <v>520</v>
      </c>
      <c r="G43" s="168" t="s">
        <v>531</v>
      </c>
      <c r="H43" s="224" t="s">
        <v>1045</v>
      </c>
      <c r="I43" s="50" t="s">
        <v>44</v>
      </c>
      <c r="J43" s="50"/>
      <c r="K43" s="50"/>
      <c r="L43" s="50"/>
      <c r="M43" s="50" t="s">
        <v>44</v>
      </c>
      <c r="N43" s="51" t="s">
        <v>44</v>
      </c>
      <c r="O43" s="50"/>
      <c r="P43" s="50"/>
      <c r="Q43" s="50"/>
      <c r="R43" s="50" t="s">
        <v>44</v>
      </c>
      <c r="S43" s="51" t="s">
        <v>44</v>
      </c>
    </row>
    <row r="44" ht="15.75" customHeight="1">
      <c r="A44" s="306" t="s">
        <v>518</v>
      </c>
      <c r="B44" s="316"/>
      <c r="C44" s="316"/>
      <c r="D44" s="306"/>
      <c r="E44" s="300">
        <v>3.0</v>
      </c>
      <c r="F44" s="318" t="s">
        <v>520</v>
      </c>
      <c r="G44" s="168" t="s">
        <v>533</v>
      </c>
      <c r="H44" s="224" t="s">
        <v>1046</v>
      </c>
      <c r="I44" s="50" t="s">
        <v>44</v>
      </c>
      <c r="J44" s="50"/>
      <c r="K44" s="50"/>
      <c r="L44" s="50"/>
      <c r="M44" s="50"/>
      <c r="N44" s="51"/>
      <c r="O44" s="50"/>
      <c r="P44" s="50"/>
      <c r="Q44" s="50"/>
      <c r="R44" s="50"/>
      <c r="S44" s="51"/>
    </row>
    <row r="45" ht="15.75" customHeight="1">
      <c r="A45" s="306" t="s">
        <v>518</v>
      </c>
      <c r="B45" s="194"/>
      <c r="C45" s="194"/>
      <c r="D45" s="306"/>
      <c r="E45" s="300">
        <v>1.0</v>
      </c>
      <c r="F45" s="318" t="s">
        <v>520</v>
      </c>
      <c r="G45" s="168" t="s">
        <v>535</v>
      </c>
      <c r="H45" s="224" t="s">
        <v>1047</v>
      </c>
      <c r="I45" s="50"/>
      <c r="J45" s="50"/>
      <c r="K45" s="50" t="s">
        <v>44</v>
      </c>
      <c r="L45" s="50"/>
      <c r="M45" s="50"/>
      <c r="N45" s="51"/>
      <c r="O45" s="50"/>
      <c r="P45" s="50"/>
      <c r="Q45" s="50"/>
      <c r="R45" s="50"/>
      <c r="S45" s="51" t="s">
        <v>44</v>
      </c>
    </row>
    <row r="46" ht="15.75" customHeight="1">
      <c r="A46" s="306" t="s">
        <v>518</v>
      </c>
      <c r="B46" s="316"/>
      <c r="C46" s="316"/>
      <c r="D46" s="306"/>
      <c r="E46" s="300">
        <v>2.0</v>
      </c>
      <c r="F46" s="318" t="s">
        <v>520</v>
      </c>
      <c r="G46" s="168" t="s">
        <v>537</v>
      </c>
      <c r="H46" s="224" t="s">
        <v>1048</v>
      </c>
      <c r="I46" s="50"/>
      <c r="J46" s="50"/>
      <c r="K46" s="50" t="s">
        <v>44</v>
      </c>
      <c r="L46" s="50"/>
      <c r="M46" s="50"/>
      <c r="N46" s="51"/>
      <c r="O46" s="50"/>
      <c r="P46" s="50"/>
      <c r="Q46" s="50"/>
      <c r="R46" s="50"/>
      <c r="S46" s="51" t="s">
        <v>44</v>
      </c>
    </row>
    <row r="47" ht="15.75" customHeight="1">
      <c r="A47" s="306" t="s">
        <v>518</v>
      </c>
      <c r="B47" s="194"/>
      <c r="C47" s="194"/>
      <c r="D47" s="306"/>
      <c r="E47" s="300">
        <v>1.0</v>
      </c>
      <c r="F47" s="318" t="s">
        <v>520</v>
      </c>
      <c r="G47" s="168" t="s">
        <v>539</v>
      </c>
      <c r="H47" s="176" t="s">
        <v>1049</v>
      </c>
      <c r="I47" s="50" t="s">
        <v>44</v>
      </c>
      <c r="J47" s="50" t="s">
        <v>44</v>
      </c>
      <c r="K47" s="50"/>
      <c r="L47" s="50"/>
      <c r="M47" s="50"/>
      <c r="N47" s="51"/>
      <c r="O47" s="50"/>
      <c r="P47" s="50"/>
      <c r="Q47" s="50"/>
      <c r="R47" s="50"/>
      <c r="S47" s="51"/>
    </row>
    <row r="48" ht="15.75" customHeight="1">
      <c r="A48" s="308" t="s">
        <v>541</v>
      </c>
      <c r="B48" s="309"/>
      <c r="C48" s="309"/>
      <c r="D48" s="310"/>
      <c r="E48" s="311"/>
      <c r="F48" s="320" t="s">
        <v>1050</v>
      </c>
      <c r="G48" s="313"/>
      <c r="H48" s="313"/>
      <c r="I48" s="314"/>
      <c r="J48" s="314"/>
      <c r="K48" s="314"/>
      <c r="L48" s="314"/>
      <c r="M48" s="314"/>
      <c r="N48" s="315"/>
      <c r="O48" s="314"/>
      <c r="P48" s="314"/>
      <c r="Q48" s="314"/>
      <c r="R48" s="314"/>
      <c r="S48" s="315"/>
    </row>
    <row r="49" ht="15.75" customHeight="1">
      <c r="A49" s="306" t="s">
        <v>541</v>
      </c>
      <c r="B49" s="194"/>
      <c r="C49" s="194"/>
      <c r="D49" s="306"/>
      <c r="E49" s="300">
        <v>1.0</v>
      </c>
      <c r="F49" s="307" t="s">
        <v>542</v>
      </c>
      <c r="G49" s="168" t="s">
        <v>543</v>
      </c>
      <c r="H49" s="224" t="s">
        <v>1051</v>
      </c>
      <c r="I49" s="50" t="s">
        <v>44</v>
      </c>
      <c r="J49" s="50" t="s">
        <v>44</v>
      </c>
      <c r="K49" s="50"/>
      <c r="L49" s="50"/>
      <c r="M49" s="50"/>
      <c r="N49" s="51"/>
      <c r="O49" s="50"/>
      <c r="P49" s="50"/>
      <c r="Q49" s="50"/>
      <c r="R49" s="50"/>
      <c r="S49" s="51" t="s">
        <v>44</v>
      </c>
    </row>
    <row r="50" ht="15.75" customHeight="1">
      <c r="A50" s="306" t="s">
        <v>541</v>
      </c>
      <c r="B50" s="212"/>
      <c r="C50" s="194"/>
      <c r="D50" s="306" t="s">
        <v>39</v>
      </c>
      <c r="E50" s="300">
        <v>1.0</v>
      </c>
      <c r="F50" s="307" t="s">
        <v>542</v>
      </c>
      <c r="G50" s="168" t="s">
        <v>545</v>
      </c>
      <c r="H50" s="224" t="s">
        <v>1052</v>
      </c>
      <c r="I50" s="50" t="s">
        <v>44</v>
      </c>
      <c r="J50" s="50" t="s">
        <v>44</v>
      </c>
      <c r="K50" s="50"/>
      <c r="L50" s="50"/>
      <c r="M50" s="50" t="s">
        <v>44</v>
      </c>
      <c r="N50" s="51"/>
      <c r="O50" s="50"/>
      <c r="P50" s="50"/>
      <c r="Q50" s="50"/>
      <c r="R50" s="50"/>
      <c r="S50" s="51" t="s">
        <v>44</v>
      </c>
    </row>
    <row r="51" ht="15.75" customHeight="1">
      <c r="A51" s="306" t="s">
        <v>541</v>
      </c>
      <c r="B51" s="306"/>
      <c r="C51" s="306"/>
      <c r="D51" s="306"/>
      <c r="E51" s="300">
        <v>2.0</v>
      </c>
      <c r="F51" s="307" t="s">
        <v>542</v>
      </c>
      <c r="G51" s="168" t="s">
        <v>547</v>
      </c>
      <c r="H51" s="224" t="s">
        <v>1053</v>
      </c>
      <c r="I51" s="50" t="s">
        <v>44</v>
      </c>
      <c r="J51" s="50" t="s">
        <v>44</v>
      </c>
      <c r="K51" s="50"/>
      <c r="L51" s="50"/>
      <c r="M51" s="50"/>
      <c r="N51" s="51"/>
      <c r="O51" s="50"/>
      <c r="P51" s="50"/>
      <c r="Q51" s="50"/>
      <c r="R51" s="50" t="s">
        <v>44</v>
      </c>
      <c r="S51" s="51"/>
    </row>
    <row r="52" ht="15.75" customHeight="1">
      <c r="A52" s="306" t="s">
        <v>541</v>
      </c>
      <c r="B52" s="194"/>
      <c r="C52" s="194"/>
      <c r="D52" s="306"/>
      <c r="E52" s="300">
        <v>1.0</v>
      </c>
      <c r="F52" s="307" t="s">
        <v>542</v>
      </c>
      <c r="G52" s="168" t="s">
        <v>549</v>
      </c>
      <c r="H52" s="224" t="s">
        <v>1054</v>
      </c>
      <c r="I52" s="50" t="s">
        <v>44</v>
      </c>
      <c r="J52" s="50"/>
      <c r="K52" s="50"/>
      <c r="L52" s="50"/>
      <c r="M52" s="50" t="s">
        <v>44</v>
      </c>
      <c r="N52" s="51"/>
      <c r="O52" s="50"/>
      <c r="P52" s="50"/>
      <c r="Q52" s="50"/>
      <c r="R52" s="50" t="s">
        <v>44</v>
      </c>
      <c r="S52" s="51" t="s">
        <v>44</v>
      </c>
    </row>
    <row r="53" ht="15.75" customHeight="1">
      <c r="A53" s="306" t="s">
        <v>541</v>
      </c>
      <c r="B53" s="212"/>
      <c r="C53" s="194"/>
      <c r="D53" s="306" t="s">
        <v>519</v>
      </c>
      <c r="E53" s="300">
        <v>1.0</v>
      </c>
      <c r="F53" s="307" t="s">
        <v>542</v>
      </c>
      <c r="G53" s="168" t="s">
        <v>551</v>
      </c>
      <c r="H53" s="224" t="s">
        <v>1055</v>
      </c>
      <c r="I53" s="50" t="s">
        <v>44</v>
      </c>
      <c r="J53" s="50"/>
      <c r="K53" s="50"/>
      <c r="L53" s="50"/>
      <c r="M53" s="50" t="s">
        <v>44</v>
      </c>
      <c r="N53" s="51" t="s">
        <v>44</v>
      </c>
      <c r="O53" s="50"/>
      <c r="P53" s="50"/>
      <c r="Q53" s="50"/>
      <c r="R53" s="50"/>
      <c r="S53" s="51" t="s">
        <v>44</v>
      </c>
    </row>
    <row r="54" ht="15.75" customHeight="1">
      <c r="A54" s="306" t="s">
        <v>541</v>
      </c>
      <c r="B54" s="212"/>
      <c r="C54" s="194"/>
      <c r="D54" s="306" t="s">
        <v>519</v>
      </c>
      <c r="E54" s="300">
        <v>1.0</v>
      </c>
      <c r="F54" s="307" t="s">
        <v>542</v>
      </c>
      <c r="G54" s="168" t="s">
        <v>553</v>
      </c>
      <c r="H54" s="224" t="s">
        <v>1056</v>
      </c>
      <c r="I54" s="50" t="s">
        <v>44</v>
      </c>
      <c r="J54" s="50"/>
      <c r="K54" s="50"/>
      <c r="L54" s="50"/>
      <c r="M54" s="50"/>
      <c r="N54" s="51"/>
      <c r="O54" s="50"/>
      <c r="P54" s="50"/>
      <c r="Q54" s="50"/>
      <c r="R54" s="50"/>
      <c r="S54" s="51" t="s">
        <v>44</v>
      </c>
    </row>
    <row r="55" ht="15.75" customHeight="1">
      <c r="A55" s="306" t="s">
        <v>541</v>
      </c>
      <c r="B55" s="194"/>
      <c r="C55" s="194"/>
      <c r="D55" s="306"/>
      <c r="E55" s="300">
        <v>1.0</v>
      </c>
      <c r="F55" s="307" t="s">
        <v>542</v>
      </c>
      <c r="G55" s="168" t="s">
        <v>555</v>
      </c>
      <c r="H55" s="224" t="s">
        <v>1057</v>
      </c>
      <c r="I55" s="50" t="s">
        <v>44</v>
      </c>
      <c r="J55" s="50"/>
      <c r="K55" s="50" t="s">
        <v>44</v>
      </c>
      <c r="L55" s="50"/>
      <c r="M55" s="50" t="s">
        <v>44</v>
      </c>
      <c r="N55" s="51"/>
      <c r="O55" s="50"/>
      <c r="P55" s="50"/>
      <c r="Q55" s="50"/>
      <c r="R55" s="50"/>
      <c r="S55" s="51"/>
    </row>
    <row r="56" ht="15.75" customHeight="1">
      <c r="A56" s="306" t="s">
        <v>541</v>
      </c>
      <c r="B56" s="194"/>
      <c r="C56" s="194"/>
      <c r="D56" s="306"/>
      <c r="E56" s="300">
        <v>1.0</v>
      </c>
      <c r="F56" s="307" t="s">
        <v>542</v>
      </c>
      <c r="G56" s="168" t="s">
        <v>557</v>
      </c>
      <c r="H56" s="176" t="s">
        <v>1058</v>
      </c>
      <c r="I56" s="50"/>
      <c r="J56" s="50"/>
      <c r="K56" s="50"/>
      <c r="L56" s="50"/>
      <c r="M56" s="50"/>
      <c r="N56" s="51" t="s">
        <v>44</v>
      </c>
      <c r="O56" s="50"/>
      <c r="P56" s="50"/>
      <c r="Q56" s="50" t="s">
        <v>559</v>
      </c>
      <c r="R56" s="50"/>
      <c r="S56" s="51"/>
    </row>
    <row r="57" ht="15.75" customHeight="1">
      <c r="A57" s="306" t="s">
        <v>541</v>
      </c>
      <c r="B57" s="194"/>
      <c r="C57" s="194"/>
      <c r="D57" s="306"/>
      <c r="E57" s="300">
        <v>1.0</v>
      </c>
      <c r="F57" s="307" t="s">
        <v>542</v>
      </c>
      <c r="G57" s="168" t="s">
        <v>560</v>
      </c>
      <c r="H57" s="169" t="s">
        <v>1059</v>
      </c>
      <c r="I57" s="50" t="s">
        <v>44</v>
      </c>
      <c r="J57" s="50" t="s">
        <v>44</v>
      </c>
      <c r="K57" s="50"/>
      <c r="L57" s="50"/>
      <c r="M57" s="50"/>
      <c r="N57" s="51"/>
      <c r="O57" s="50"/>
      <c r="P57" s="50"/>
      <c r="Q57" s="50"/>
      <c r="R57" s="50" t="s">
        <v>44</v>
      </c>
      <c r="S57" s="51"/>
    </row>
    <row r="58" ht="15.75" customHeight="1">
      <c r="A58" s="306" t="s">
        <v>541</v>
      </c>
      <c r="B58" s="194"/>
      <c r="C58" s="194"/>
      <c r="D58" s="306"/>
      <c r="E58" s="300">
        <v>1.0</v>
      </c>
      <c r="F58" s="307" t="s">
        <v>542</v>
      </c>
      <c r="G58" s="168" t="s">
        <v>562</v>
      </c>
      <c r="H58" s="176" t="s">
        <v>1060</v>
      </c>
      <c r="I58" s="50"/>
      <c r="J58" s="50"/>
      <c r="K58" s="50"/>
      <c r="L58" s="50"/>
      <c r="M58" s="50"/>
      <c r="N58" s="51" t="s">
        <v>44</v>
      </c>
      <c r="O58" s="50"/>
      <c r="P58" s="50"/>
      <c r="Q58" s="50"/>
      <c r="R58" s="50" t="s">
        <v>44</v>
      </c>
      <c r="S58" s="51"/>
    </row>
    <row r="59" ht="15.75" customHeight="1">
      <c r="A59" s="306" t="s">
        <v>541</v>
      </c>
      <c r="B59" s="212"/>
      <c r="C59" s="194"/>
      <c r="D59" s="306" t="s">
        <v>519</v>
      </c>
      <c r="E59" s="300">
        <v>1.0</v>
      </c>
      <c r="F59" s="307" t="s">
        <v>542</v>
      </c>
      <c r="G59" s="168" t="s">
        <v>564</v>
      </c>
      <c r="H59" s="224" t="s">
        <v>1061</v>
      </c>
      <c r="I59" s="50" t="s">
        <v>44</v>
      </c>
      <c r="J59" s="50"/>
      <c r="K59" s="50"/>
      <c r="L59" s="50" t="s">
        <v>44</v>
      </c>
      <c r="M59" s="50"/>
      <c r="N59" s="51"/>
      <c r="O59" s="50"/>
      <c r="P59" s="50"/>
      <c r="Q59" s="50"/>
      <c r="R59" s="50" t="s">
        <v>44</v>
      </c>
      <c r="S59" s="51" t="s">
        <v>44</v>
      </c>
    </row>
    <row r="60" ht="15.75" customHeight="1">
      <c r="A60" s="306" t="s">
        <v>541</v>
      </c>
      <c r="B60" s="194"/>
      <c r="C60" s="194"/>
      <c r="D60" s="317"/>
      <c r="E60" s="300">
        <v>1.0</v>
      </c>
      <c r="F60" s="307" t="s">
        <v>542</v>
      </c>
      <c r="G60" s="168" t="s">
        <v>566</v>
      </c>
      <c r="H60" s="224" t="s">
        <v>1062</v>
      </c>
      <c r="I60" s="50" t="s">
        <v>44</v>
      </c>
      <c r="J60" s="50" t="s">
        <v>44</v>
      </c>
      <c r="K60" s="50"/>
      <c r="L60" s="50"/>
      <c r="M60" s="50"/>
      <c r="N60" s="51"/>
      <c r="O60" s="50"/>
      <c r="P60" s="50"/>
      <c r="Q60" s="50"/>
      <c r="R60" s="50"/>
      <c r="S60" s="51" t="s">
        <v>44</v>
      </c>
    </row>
    <row r="61" ht="15.75" customHeight="1">
      <c r="A61" s="306" t="s">
        <v>541</v>
      </c>
      <c r="B61" s="212"/>
      <c r="C61" s="194"/>
      <c r="D61" s="306" t="s">
        <v>519</v>
      </c>
      <c r="E61" s="300">
        <v>1.0</v>
      </c>
      <c r="F61" s="307" t="s">
        <v>542</v>
      </c>
      <c r="G61" s="168" t="s">
        <v>568</v>
      </c>
      <c r="H61" s="224" t="s">
        <v>1063</v>
      </c>
      <c r="I61" s="50" t="s">
        <v>44</v>
      </c>
      <c r="J61" s="50"/>
      <c r="K61" s="50"/>
      <c r="L61" s="50"/>
      <c r="M61" s="50"/>
      <c r="N61" s="51"/>
      <c r="O61" s="50"/>
      <c r="P61" s="50"/>
      <c r="Q61" s="50"/>
      <c r="R61" s="50" t="s">
        <v>44</v>
      </c>
      <c r="S61" s="51" t="s">
        <v>44</v>
      </c>
    </row>
    <row r="62" ht="15.75" customHeight="1">
      <c r="A62" s="306" t="s">
        <v>541</v>
      </c>
      <c r="B62" s="194"/>
      <c r="C62" s="194"/>
      <c r="D62" s="306"/>
      <c r="E62" s="300">
        <v>1.0</v>
      </c>
      <c r="F62" s="307" t="s">
        <v>542</v>
      </c>
      <c r="G62" s="168" t="s">
        <v>570</v>
      </c>
      <c r="H62" s="224" t="s">
        <v>1064</v>
      </c>
      <c r="I62" s="50" t="s">
        <v>44</v>
      </c>
      <c r="J62" s="50"/>
      <c r="K62" s="50" t="s">
        <v>44</v>
      </c>
      <c r="L62" s="50"/>
      <c r="M62" s="50" t="s">
        <v>44</v>
      </c>
      <c r="N62" s="51"/>
      <c r="O62" s="50"/>
      <c r="P62" s="50"/>
      <c r="Q62" s="50"/>
      <c r="R62" s="50"/>
      <c r="S62" s="51" t="s">
        <v>44</v>
      </c>
    </row>
    <row r="63" ht="15.75" customHeight="1">
      <c r="A63" s="308" t="s">
        <v>572</v>
      </c>
      <c r="B63" s="309"/>
      <c r="C63" s="309"/>
      <c r="D63" s="310"/>
      <c r="E63" s="311"/>
      <c r="F63" s="320" t="s">
        <v>1065</v>
      </c>
      <c r="G63" s="313"/>
      <c r="H63" s="313"/>
      <c r="I63" s="314"/>
      <c r="J63" s="314"/>
      <c r="K63" s="314"/>
      <c r="L63" s="314"/>
      <c r="M63" s="314"/>
      <c r="N63" s="315"/>
      <c r="O63" s="314"/>
      <c r="P63" s="314"/>
      <c r="Q63" s="314"/>
      <c r="R63" s="314"/>
      <c r="S63" s="315"/>
    </row>
    <row r="64" ht="15.75" customHeight="1">
      <c r="A64" s="306" t="s">
        <v>572</v>
      </c>
      <c r="B64" s="194"/>
      <c r="C64" s="194"/>
      <c r="D64" s="306"/>
      <c r="E64" s="300">
        <v>1.0</v>
      </c>
      <c r="F64" s="307" t="s">
        <v>573</v>
      </c>
      <c r="G64" s="168" t="s">
        <v>574</v>
      </c>
      <c r="H64" s="176" t="s">
        <v>1066</v>
      </c>
      <c r="I64" s="50" t="s">
        <v>44</v>
      </c>
      <c r="J64" s="50"/>
      <c r="K64" s="50"/>
      <c r="L64" s="50"/>
      <c r="M64" s="50" t="s">
        <v>44</v>
      </c>
      <c r="N64" s="51"/>
      <c r="O64" s="50"/>
      <c r="P64" s="50"/>
      <c r="Q64" s="50"/>
      <c r="R64" s="50"/>
      <c r="S64" s="51" t="s">
        <v>44</v>
      </c>
    </row>
    <row r="65" ht="15.75" customHeight="1">
      <c r="A65" s="306" t="s">
        <v>572</v>
      </c>
      <c r="B65" s="194"/>
      <c r="C65" s="194"/>
      <c r="D65" s="306"/>
      <c r="E65" s="300">
        <v>1.0</v>
      </c>
      <c r="F65" s="307" t="s">
        <v>573</v>
      </c>
      <c r="G65" s="168" t="s">
        <v>576</v>
      </c>
      <c r="H65" s="169" t="s">
        <v>1067</v>
      </c>
      <c r="I65" s="50" t="s">
        <v>44</v>
      </c>
      <c r="J65" s="50" t="s">
        <v>44</v>
      </c>
      <c r="K65" s="50"/>
      <c r="L65" s="50" t="s">
        <v>44</v>
      </c>
      <c r="M65" s="50" t="s">
        <v>44</v>
      </c>
      <c r="N65" s="51" t="s">
        <v>44</v>
      </c>
      <c r="O65" s="50"/>
      <c r="P65" s="50"/>
      <c r="Q65" s="50" t="s">
        <v>44</v>
      </c>
      <c r="R65" s="50" t="s">
        <v>44</v>
      </c>
      <c r="S65" s="51" t="s">
        <v>44</v>
      </c>
      <c r="T65" s="1"/>
      <c r="U65" s="1"/>
    </row>
    <row r="66" ht="15.75" customHeight="1">
      <c r="A66" s="267"/>
      <c r="B66" s="296"/>
      <c r="C66" s="296"/>
      <c r="D66" s="267"/>
      <c r="E66" s="297"/>
      <c r="F66" s="267"/>
      <c r="G66" s="267"/>
      <c r="H66" s="267"/>
      <c r="I66" s="267"/>
      <c r="J66" s="267"/>
      <c r="K66" s="267"/>
      <c r="L66" s="267"/>
      <c r="M66" s="267"/>
      <c r="N66" s="267"/>
      <c r="O66" s="267"/>
      <c r="P66" s="267"/>
      <c r="Q66" s="267"/>
      <c r="R66" s="267"/>
      <c r="S66" s="267"/>
      <c r="T66" s="1"/>
      <c r="U66" s="1"/>
    </row>
    <row r="67" ht="15.75" customHeight="1">
      <c r="A67" s="267"/>
      <c r="B67" s="296"/>
      <c r="C67" s="296"/>
      <c r="D67" s="267"/>
      <c r="E67" s="297"/>
      <c r="F67" s="267"/>
      <c r="G67" s="267"/>
      <c r="H67" s="267"/>
      <c r="I67" s="267"/>
      <c r="J67" s="267"/>
      <c r="K67" s="267"/>
      <c r="L67" s="267"/>
      <c r="M67" s="267"/>
      <c r="N67" s="267"/>
      <c r="O67" s="267"/>
      <c r="P67" s="267"/>
      <c r="Q67" s="267"/>
      <c r="R67" s="267"/>
      <c r="S67" s="267"/>
      <c r="T67" s="1"/>
      <c r="U67" s="1"/>
    </row>
    <row r="68" ht="15.75" customHeight="1">
      <c r="A68" s="267"/>
      <c r="B68" s="296"/>
      <c r="C68" s="296"/>
      <c r="D68" s="267"/>
      <c r="E68" s="297"/>
      <c r="F68" s="267"/>
      <c r="G68" s="267"/>
      <c r="H68" s="267"/>
      <c r="I68" s="267"/>
      <c r="J68" s="267"/>
      <c r="K68" s="267"/>
      <c r="L68" s="267"/>
      <c r="M68" s="267"/>
      <c r="N68" s="267"/>
      <c r="O68" s="267"/>
      <c r="P68" s="267"/>
      <c r="Q68" s="267"/>
      <c r="R68" s="267"/>
      <c r="S68" s="267"/>
      <c r="T68" s="1"/>
      <c r="U68" s="1"/>
    </row>
    <row r="69" ht="15.75" customHeight="1">
      <c r="A69" s="267"/>
      <c r="B69" s="296"/>
      <c r="C69" s="296"/>
      <c r="D69" s="267"/>
      <c r="E69" s="297"/>
      <c r="F69" s="267"/>
      <c r="G69" s="267"/>
      <c r="H69" s="267"/>
      <c r="I69" s="267"/>
      <c r="J69" s="267"/>
      <c r="K69" s="267"/>
      <c r="L69" s="267"/>
      <c r="M69" s="267"/>
      <c r="N69" s="267"/>
      <c r="O69" s="267"/>
      <c r="P69" s="267"/>
      <c r="Q69" s="267"/>
      <c r="R69" s="267"/>
      <c r="S69" s="267"/>
      <c r="T69" s="1"/>
      <c r="U69" s="1"/>
    </row>
    <row r="70" ht="15.75" customHeight="1">
      <c r="A70" s="267"/>
      <c r="B70" s="296"/>
      <c r="C70" s="296"/>
      <c r="D70" s="267"/>
      <c r="E70" s="297"/>
      <c r="F70" s="267"/>
      <c r="G70" s="267"/>
      <c r="H70" s="267"/>
      <c r="I70" s="267"/>
      <c r="J70" s="267"/>
      <c r="K70" s="267"/>
      <c r="L70" s="267"/>
      <c r="M70" s="267"/>
      <c r="N70" s="267"/>
      <c r="O70" s="267"/>
      <c r="P70" s="267"/>
      <c r="Q70" s="267"/>
      <c r="R70" s="267"/>
      <c r="S70" s="267"/>
      <c r="T70" s="1"/>
      <c r="U70" s="1"/>
    </row>
    <row r="71" ht="15.75" customHeight="1">
      <c r="A71" s="267"/>
      <c r="B71" s="296"/>
      <c r="C71" s="296"/>
      <c r="D71" s="267"/>
      <c r="E71" s="297"/>
      <c r="F71" s="267"/>
      <c r="G71" s="267"/>
      <c r="H71" s="267"/>
      <c r="I71" s="267"/>
      <c r="J71" s="267"/>
      <c r="K71" s="267"/>
      <c r="L71" s="267"/>
      <c r="M71" s="267"/>
      <c r="N71" s="267"/>
      <c r="O71" s="267"/>
      <c r="P71" s="267"/>
      <c r="Q71" s="267"/>
      <c r="R71" s="267"/>
      <c r="S71" s="267"/>
      <c r="T71" s="1"/>
      <c r="U71" s="1"/>
    </row>
    <row r="72" ht="15.75" customHeight="1">
      <c r="A72" s="267"/>
      <c r="B72" s="296"/>
      <c r="C72" s="296"/>
      <c r="D72" s="267"/>
      <c r="E72" s="297"/>
      <c r="F72" s="267"/>
      <c r="G72" s="267"/>
      <c r="H72" s="267"/>
      <c r="I72" s="267"/>
      <c r="J72" s="267"/>
      <c r="K72" s="267"/>
      <c r="L72" s="267"/>
      <c r="M72" s="267"/>
      <c r="N72" s="267"/>
      <c r="O72" s="267"/>
      <c r="P72" s="267"/>
      <c r="Q72" s="267"/>
      <c r="R72" s="267"/>
      <c r="S72" s="267"/>
      <c r="T72" s="1"/>
      <c r="U72" s="1"/>
    </row>
    <row r="73" ht="15.75" customHeight="1">
      <c r="A73" s="267"/>
      <c r="B73" s="296"/>
      <c r="C73" s="296"/>
      <c r="D73" s="267"/>
      <c r="E73" s="297"/>
      <c r="F73" s="267"/>
      <c r="G73" s="267"/>
      <c r="H73" s="267"/>
      <c r="I73" s="267"/>
      <c r="J73" s="267"/>
      <c r="K73" s="267"/>
      <c r="L73" s="267"/>
      <c r="M73" s="267"/>
      <c r="N73" s="267"/>
      <c r="O73" s="267"/>
      <c r="P73" s="267"/>
      <c r="Q73" s="267"/>
      <c r="R73" s="267"/>
      <c r="S73" s="267"/>
      <c r="T73" s="1"/>
      <c r="U73" s="1"/>
    </row>
    <row r="74" ht="15.75" customHeight="1">
      <c r="A74" s="267"/>
      <c r="B74" s="296"/>
      <c r="C74" s="296"/>
      <c r="D74" s="267"/>
      <c r="E74" s="297"/>
      <c r="F74" s="267"/>
      <c r="G74" s="267"/>
      <c r="H74" s="267"/>
      <c r="I74" s="267"/>
      <c r="J74" s="267"/>
      <c r="K74" s="267"/>
      <c r="L74" s="267"/>
      <c r="M74" s="267"/>
      <c r="N74" s="267"/>
      <c r="O74" s="267"/>
      <c r="P74" s="267"/>
      <c r="Q74" s="267"/>
      <c r="R74" s="267"/>
      <c r="S74" s="267"/>
      <c r="T74" s="1"/>
      <c r="U74" s="1"/>
    </row>
    <row r="75" ht="15.75" customHeight="1">
      <c r="A75" s="267"/>
      <c r="B75" s="296"/>
      <c r="C75" s="296"/>
      <c r="D75" s="267"/>
      <c r="E75" s="297"/>
      <c r="F75" s="267"/>
      <c r="G75" s="267"/>
      <c r="H75" s="267"/>
      <c r="I75" s="267"/>
      <c r="J75" s="267"/>
      <c r="K75" s="267"/>
      <c r="L75" s="267"/>
      <c r="M75" s="267"/>
      <c r="N75" s="267"/>
      <c r="O75" s="267"/>
      <c r="P75" s="267"/>
      <c r="Q75" s="267"/>
      <c r="R75" s="267"/>
      <c r="S75" s="267"/>
      <c r="T75" s="1"/>
      <c r="U75" s="1"/>
    </row>
  </sheetData>
  <mergeCells count="2">
    <mergeCell ref="I1:N1"/>
    <mergeCell ref="O1:S1"/>
  </mergeCells>
  <printOptions/>
  <pageMargins bottom="1.0" footer="0.0" header="0.0" left="1.0" right="1.0" top="1.0"/>
  <pageSetup paperSize="3" orientation="landscape"/>
  <headerFooter>
    <oddHeader>&amp;L&amp;F&amp;R&amp;A</oddHeader>
    <oddFooter>&amp;L&amp;D&amp;C000000&amp;P</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85E44"/>
    <outlinePr summaryBelow="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7.38"/>
    <col customWidth="1" min="2" max="2" width="13.25"/>
    <col customWidth="1" min="3" max="3" width="37.0"/>
    <col customWidth="1" min="4" max="4" width="11.25"/>
    <col customWidth="1" min="5" max="5" width="10.38"/>
    <col customWidth="1" min="6" max="7" width="26.38"/>
    <col customWidth="1" min="8" max="8" width="70.38"/>
    <col customWidth="1" min="9" max="19" width="15.13"/>
    <col customWidth="1" min="20" max="21" width="12.38"/>
  </cols>
  <sheetData>
    <row r="1" ht="12.75" customHeight="1">
      <c r="A1" s="268"/>
      <c r="B1" s="269"/>
      <c r="C1" s="269"/>
      <c r="D1" s="38"/>
      <c r="E1" s="269"/>
      <c r="F1" s="38"/>
      <c r="G1" s="38"/>
      <c r="H1" s="39"/>
      <c r="I1" s="32" t="s">
        <v>19</v>
      </c>
      <c r="J1" s="33"/>
      <c r="K1" s="33"/>
      <c r="L1" s="33"/>
      <c r="M1" s="33"/>
      <c r="N1" s="34"/>
      <c r="O1" s="35" t="s">
        <v>20</v>
      </c>
      <c r="P1" s="33"/>
      <c r="Q1" s="33"/>
      <c r="R1" s="33"/>
      <c r="S1" s="34"/>
      <c r="T1" s="1"/>
      <c r="U1" s="1"/>
    </row>
    <row r="2" ht="12.75" customHeight="1">
      <c r="A2" s="37" t="s">
        <v>21</v>
      </c>
      <c r="B2" s="144" t="s">
        <v>823</v>
      </c>
      <c r="C2" s="144" t="s">
        <v>824</v>
      </c>
      <c r="D2" s="37" t="s">
        <v>22</v>
      </c>
      <c r="E2" s="144" t="s">
        <v>23</v>
      </c>
      <c r="F2" s="37" t="s">
        <v>24</v>
      </c>
      <c r="G2" s="37" t="s">
        <v>825</v>
      </c>
      <c r="H2" s="37" t="s">
        <v>26</v>
      </c>
      <c r="I2" s="40" t="s">
        <v>27</v>
      </c>
      <c r="J2" s="40" t="s">
        <v>28</v>
      </c>
      <c r="K2" s="40" t="s">
        <v>29</v>
      </c>
      <c r="L2" s="40" t="s">
        <v>30</v>
      </c>
      <c r="M2" s="40" t="s">
        <v>31</v>
      </c>
      <c r="N2" s="41" t="s">
        <v>32</v>
      </c>
      <c r="O2" s="146" t="s">
        <v>33</v>
      </c>
      <c r="P2" s="146" t="s">
        <v>34</v>
      </c>
      <c r="Q2" s="146" t="s">
        <v>35</v>
      </c>
      <c r="R2" s="146" t="s">
        <v>36</v>
      </c>
      <c r="S2" s="146" t="s">
        <v>37</v>
      </c>
      <c r="T2" s="1"/>
      <c r="U2" s="1"/>
    </row>
    <row r="3" ht="12.75" customHeight="1">
      <c r="A3" s="321" t="s">
        <v>1068</v>
      </c>
      <c r="B3" s="322"/>
      <c r="C3" s="322"/>
      <c r="D3" s="323"/>
      <c r="E3" s="324"/>
      <c r="F3" s="321"/>
      <c r="G3" s="321"/>
      <c r="H3" s="321"/>
      <c r="I3" s="325"/>
      <c r="J3" s="326"/>
      <c r="K3" s="326"/>
      <c r="L3" s="326"/>
      <c r="M3" s="326"/>
      <c r="N3" s="326"/>
      <c r="O3" s="325"/>
      <c r="P3" s="326"/>
      <c r="Q3" s="326"/>
      <c r="R3" s="326"/>
      <c r="S3" s="327"/>
      <c r="T3" s="1"/>
      <c r="U3" s="1"/>
    </row>
    <row r="4" ht="12.75" customHeight="1">
      <c r="A4" s="328" t="s">
        <v>578</v>
      </c>
      <c r="B4" s="324"/>
      <c r="C4" s="324"/>
      <c r="D4" s="329"/>
      <c r="E4" s="330">
        <f>E5+E6+E7+E10+E11+E12+E13+E15+E17+E18+E20+E21+E22+E23+E24+E25+E26+E27+E28+E29+E30+E33+E34+E35+E38+E39+E40+E41+E42+E44+E45+E46+E47+E49+E50+E51+E52+E53+E55+E56+E57+E59+E60+E61+E62+E63+E64+E65+E67+E68+E69+E70+E73+E74+E75+E76+E80+E81+E83+E85+E86</f>
        <v>77</v>
      </c>
      <c r="F4" s="331" t="s">
        <v>1069</v>
      </c>
      <c r="G4" s="321"/>
      <c r="H4" s="321"/>
      <c r="I4" s="325"/>
      <c r="J4" s="326"/>
      <c r="K4" s="326"/>
      <c r="L4" s="326"/>
      <c r="M4" s="326"/>
      <c r="N4" s="326"/>
      <c r="O4" s="325"/>
      <c r="P4" s="326"/>
      <c r="Q4" s="326"/>
      <c r="R4" s="326"/>
      <c r="S4" s="327"/>
      <c r="T4" s="1"/>
      <c r="U4" s="1"/>
    </row>
    <row r="5" ht="12.75" customHeight="1">
      <c r="A5" s="332" t="s">
        <v>578</v>
      </c>
      <c r="B5" s="194"/>
      <c r="C5" s="194"/>
      <c r="D5" s="332"/>
      <c r="E5" s="323">
        <v>1.0</v>
      </c>
      <c r="F5" s="333" t="s">
        <v>579</v>
      </c>
      <c r="G5" s="168" t="s">
        <v>580</v>
      </c>
      <c r="H5" s="224" t="s">
        <v>1070</v>
      </c>
      <c r="I5" s="334"/>
      <c r="J5" s="50"/>
      <c r="K5" s="50"/>
      <c r="L5" s="335"/>
      <c r="M5" s="50"/>
      <c r="N5" s="50"/>
      <c r="O5" s="334" t="s">
        <v>44</v>
      </c>
      <c r="P5" s="50"/>
      <c r="Q5" s="50"/>
      <c r="R5" s="50"/>
      <c r="S5" s="51" t="s">
        <v>44</v>
      </c>
      <c r="T5" s="1"/>
      <c r="U5" s="1"/>
    </row>
    <row r="6" ht="12.75" customHeight="1">
      <c r="A6" s="332" t="s">
        <v>578</v>
      </c>
      <c r="B6" s="194"/>
      <c r="C6" s="194"/>
      <c r="D6" s="332"/>
      <c r="E6" s="323">
        <v>1.0</v>
      </c>
      <c r="F6" s="333" t="s">
        <v>579</v>
      </c>
      <c r="G6" s="168" t="s">
        <v>582</v>
      </c>
      <c r="H6" s="176" t="s">
        <v>1071</v>
      </c>
      <c r="I6" s="334" t="s">
        <v>44</v>
      </c>
      <c r="J6" s="50"/>
      <c r="K6" s="50"/>
      <c r="L6" s="50"/>
      <c r="M6" s="50"/>
      <c r="N6" s="50"/>
      <c r="O6" s="334"/>
      <c r="P6" s="50"/>
      <c r="Q6" s="50"/>
      <c r="R6" s="50"/>
      <c r="S6" s="51"/>
      <c r="T6" s="1"/>
      <c r="U6" s="1"/>
    </row>
    <row r="7" ht="12.75" customHeight="1">
      <c r="A7" s="332" t="s">
        <v>578</v>
      </c>
      <c r="B7" s="212"/>
      <c r="C7" s="194"/>
      <c r="D7" s="332" t="s">
        <v>39</v>
      </c>
      <c r="E7" s="323">
        <v>1.0</v>
      </c>
      <c r="F7" s="333" t="s">
        <v>579</v>
      </c>
      <c r="G7" s="168" t="s">
        <v>584</v>
      </c>
      <c r="H7" s="224" t="s">
        <v>1072</v>
      </c>
      <c r="I7" s="334" t="s">
        <v>44</v>
      </c>
      <c r="J7" s="50"/>
      <c r="K7" s="50"/>
      <c r="L7" s="50"/>
      <c r="M7" s="50"/>
      <c r="N7" s="50"/>
      <c r="O7" s="334" t="s">
        <v>44</v>
      </c>
      <c r="P7" s="50"/>
      <c r="Q7" s="50"/>
      <c r="R7" s="50"/>
      <c r="S7" s="51"/>
      <c r="T7" s="1"/>
      <c r="U7" s="1"/>
    </row>
    <row r="8" ht="12.75" customHeight="1">
      <c r="A8" s="332" t="s">
        <v>578</v>
      </c>
      <c r="B8" s="194"/>
      <c r="C8" s="194"/>
      <c r="D8" s="332"/>
      <c r="E8" s="323">
        <v>1.0</v>
      </c>
      <c r="F8" s="333" t="s">
        <v>579</v>
      </c>
      <c r="G8" s="168" t="s">
        <v>586</v>
      </c>
      <c r="H8" s="224" t="s">
        <v>1073</v>
      </c>
      <c r="I8" s="334" t="s">
        <v>44</v>
      </c>
      <c r="J8" s="50"/>
      <c r="K8" s="50"/>
      <c r="L8" s="50"/>
      <c r="M8" s="50"/>
      <c r="N8" s="50"/>
      <c r="O8" s="334"/>
      <c r="P8" s="50"/>
      <c r="Q8" s="50"/>
      <c r="R8" s="50"/>
      <c r="S8" s="51"/>
      <c r="T8" s="1"/>
      <c r="U8" s="1"/>
    </row>
    <row r="9" ht="12.75" customHeight="1">
      <c r="A9" s="332" t="s">
        <v>578</v>
      </c>
      <c r="B9" s="336"/>
      <c r="C9" s="336"/>
      <c r="D9" s="332"/>
      <c r="E9" s="323">
        <v>2.0</v>
      </c>
      <c r="F9" s="333" t="s">
        <v>579</v>
      </c>
      <c r="G9" s="168" t="s">
        <v>588</v>
      </c>
      <c r="H9" s="224" t="s">
        <v>1074</v>
      </c>
      <c r="I9" s="334" t="s">
        <v>44</v>
      </c>
      <c r="J9" s="50"/>
      <c r="K9" s="50"/>
      <c r="L9" s="50"/>
      <c r="M9" s="50"/>
      <c r="N9" s="50"/>
      <c r="O9" s="334"/>
      <c r="P9" s="50"/>
      <c r="Q9" s="50"/>
      <c r="R9" s="50"/>
      <c r="S9" s="51"/>
      <c r="T9" s="1"/>
      <c r="U9" s="1"/>
    </row>
    <row r="10" ht="12.75" customHeight="1">
      <c r="A10" s="332" t="s">
        <v>578</v>
      </c>
      <c r="B10" s="336"/>
      <c r="C10" s="336"/>
      <c r="D10" s="332"/>
      <c r="E10" s="323">
        <v>3.0</v>
      </c>
      <c r="F10" s="333" t="s">
        <v>579</v>
      </c>
      <c r="G10" s="168" t="s">
        <v>590</v>
      </c>
      <c r="H10" s="176" t="s">
        <v>1075</v>
      </c>
      <c r="I10" s="334" t="s">
        <v>44</v>
      </c>
      <c r="J10" s="50"/>
      <c r="K10" s="50"/>
      <c r="L10" s="50"/>
      <c r="M10" s="50"/>
      <c r="N10" s="50"/>
      <c r="O10" s="334"/>
      <c r="P10" s="50"/>
      <c r="Q10" s="50"/>
      <c r="R10" s="50"/>
      <c r="S10" s="51"/>
      <c r="T10" s="1"/>
      <c r="U10" s="1"/>
    </row>
    <row r="11" ht="12.75" customHeight="1">
      <c r="A11" s="332" t="s">
        <v>578</v>
      </c>
      <c r="B11" s="194"/>
      <c r="C11" s="194"/>
      <c r="D11" s="332"/>
      <c r="E11" s="323">
        <v>1.0</v>
      </c>
      <c r="F11" s="333" t="s">
        <v>579</v>
      </c>
      <c r="G11" s="168" t="s">
        <v>592</v>
      </c>
      <c r="H11" s="224" t="s">
        <v>1076</v>
      </c>
      <c r="I11" s="334"/>
      <c r="J11" s="50" t="s">
        <v>44</v>
      </c>
      <c r="K11" s="50"/>
      <c r="L11" s="50"/>
      <c r="M11" s="50"/>
      <c r="N11" s="50" t="s">
        <v>44</v>
      </c>
      <c r="O11" s="334"/>
      <c r="P11" s="50"/>
      <c r="Q11" s="50"/>
      <c r="R11" s="50" t="s">
        <v>44</v>
      </c>
      <c r="S11" s="51" t="s">
        <v>44</v>
      </c>
      <c r="T11" s="1"/>
      <c r="U11" s="1"/>
    </row>
    <row r="12" ht="12.75" customHeight="1">
      <c r="A12" s="332" t="s">
        <v>578</v>
      </c>
      <c r="B12" s="194"/>
      <c r="C12" s="194"/>
      <c r="D12" s="337"/>
      <c r="E12" s="323">
        <v>1.0</v>
      </c>
      <c r="F12" s="333" t="s">
        <v>579</v>
      </c>
      <c r="G12" s="168" t="s">
        <v>594</v>
      </c>
      <c r="H12" s="176" t="s">
        <v>1077</v>
      </c>
      <c r="I12" s="334" t="s">
        <v>44</v>
      </c>
      <c r="J12" s="50" t="s">
        <v>44</v>
      </c>
      <c r="K12" s="50"/>
      <c r="L12" s="50" t="s">
        <v>44</v>
      </c>
      <c r="M12" s="50"/>
      <c r="N12" s="50"/>
      <c r="O12" s="334"/>
      <c r="P12" s="50"/>
      <c r="Q12" s="50"/>
      <c r="R12" s="50"/>
      <c r="S12" s="51"/>
      <c r="T12" s="1"/>
      <c r="U12" s="1"/>
    </row>
    <row r="13" ht="12.75" customHeight="1">
      <c r="A13" s="332" t="s">
        <v>578</v>
      </c>
      <c r="B13" s="194"/>
      <c r="C13" s="194"/>
      <c r="D13" s="332"/>
      <c r="E13" s="323">
        <v>1.0</v>
      </c>
      <c r="F13" s="333" t="s">
        <v>579</v>
      </c>
      <c r="G13" s="168" t="s">
        <v>596</v>
      </c>
      <c r="H13" s="169" t="s">
        <v>1078</v>
      </c>
      <c r="I13" s="334" t="s">
        <v>44</v>
      </c>
      <c r="J13" s="50"/>
      <c r="K13" s="50"/>
      <c r="L13" s="50"/>
      <c r="M13" s="50"/>
      <c r="N13" s="50"/>
      <c r="O13" s="334"/>
      <c r="P13" s="50"/>
      <c r="Q13" s="50"/>
      <c r="R13" s="50" t="s">
        <v>44</v>
      </c>
      <c r="S13" s="51"/>
      <c r="T13" s="1"/>
      <c r="U13" s="1"/>
    </row>
    <row r="14" ht="12.75" customHeight="1">
      <c r="A14" s="332" t="s">
        <v>578</v>
      </c>
      <c r="B14" s="194"/>
      <c r="C14" s="194"/>
      <c r="D14" s="332"/>
      <c r="E14" s="323">
        <v>1.0</v>
      </c>
      <c r="F14" s="333" t="s">
        <v>579</v>
      </c>
      <c r="G14" s="168" t="s">
        <v>598</v>
      </c>
      <c r="H14" s="224" t="s">
        <v>1079</v>
      </c>
      <c r="I14" s="334" t="s">
        <v>44</v>
      </c>
      <c r="J14" s="50" t="s">
        <v>44</v>
      </c>
      <c r="K14" s="50"/>
      <c r="L14" s="50"/>
      <c r="M14" s="50"/>
      <c r="N14" s="50"/>
      <c r="O14" s="334"/>
      <c r="P14" s="50"/>
      <c r="Q14" s="50"/>
      <c r="R14" s="50" t="s">
        <v>44</v>
      </c>
      <c r="S14" s="51" t="s">
        <v>44</v>
      </c>
      <c r="T14" s="1"/>
      <c r="U14" s="1"/>
    </row>
    <row r="15" ht="12.75" customHeight="1">
      <c r="A15" s="332" t="s">
        <v>578</v>
      </c>
      <c r="B15" s="336"/>
      <c r="C15" s="336"/>
      <c r="D15" s="332"/>
      <c r="E15" s="323">
        <v>2.0</v>
      </c>
      <c r="F15" s="333" t="s">
        <v>579</v>
      </c>
      <c r="G15" s="168" t="s">
        <v>600</v>
      </c>
      <c r="H15" s="287" t="s">
        <v>1080</v>
      </c>
      <c r="I15" s="334" t="s">
        <v>44</v>
      </c>
      <c r="J15" s="50" t="s">
        <v>44</v>
      </c>
      <c r="K15" s="50"/>
      <c r="L15" s="50"/>
      <c r="M15" s="50"/>
      <c r="N15" s="50"/>
      <c r="O15" s="334"/>
      <c r="P15" s="50"/>
      <c r="Q15" s="50"/>
      <c r="R15" s="50" t="s">
        <v>44</v>
      </c>
      <c r="S15" s="51" t="s">
        <v>44</v>
      </c>
      <c r="T15" s="1"/>
      <c r="U15" s="1"/>
    </row>
    <row r="16" ht="12.75" customHeight="1">
      <c r="A16" s="332" t="s">
        <v>578</v>
      </c>
      <c r="B16" s="212"/>
      <c r="C16" s="194"/>
      <c r="D16" s="332" t="s">
        <v>39</v>
      </c>
      <c r="E16" s="323">
        <v>1.0</v>
      </c>
      <c r="F16" s="333" t="s">
        <v>579</v>
      </c>
      <c r="G16" s="168" t="s">
        <v>602</v>
      </c>
      <c r="H16" s="338" t="s">
        <v>1081</v>
      </c>
      <c r="I16" s="334" t="s">
        <v>44</v>
      </c>
      <c r="J16" s="50"/>
      <c r="K16" s="50"/>
      <c r="L16" s="50"/>
      <c r="M16" s="50"/>
      <c r="N16" s="50"/>
      <c r="O16" s="334"/>
      <c r="P16" s="50"/>
      <c r="Q16" s="50"/>
      <c r="R16" s="50"/>
      <c r="S16" s="51"/>
      <c r="T16" s="1"/>
      <c r="U16" s="1"/>
    </row>
    <row r="17" ht="12.75" customHeight="1">
      <c r="A17" s="332" t="s">
        <v>578</v>
      </c>
      <c r="B17" s="336"/>
      <c r="C17" s="336"/>
      <c r="D17" s="332"/>
      <c r="E17" s="323">
        <v>2.0</v>
      </c>
      <c r="F17" s="333" t="s">
        <v>579</v>
      </c>
      <c r="G17" s="168" t="s">
        <v>604</v>
      </c>
      <c r="H17" s="176" t="s">
        <v>1082</v>
      </c>
      <c r="I17" s="334" t="s">
        <v>44</v>
      </c>
      <c r="J17" s="50"/>
      <c r="K17" s="50"/>
      <c r="L17" s="50"/>
      <c r="M17" s="50"/>
      <c r="N17" s="50"/>
      <c r="O17" s="334"/>
      <c r="P17" s="50"/>
      <c r="Q17" s="50"/>
      <c r="R17" s="50"/>
      <c r="S17" s="51"/>
      <c r="T17" s="1"/>
      <c r="U17" s="1"/>
    </row>
    <row r="18" ht="12.75" customHeight="1">
      <c r="A18" s="332" t="s">
        <v>578</v>
      </c>
      <c r="B18" s="194"/>
      <c r="C18" s="194"/>
      <c r="D18" s="332"/>
      <c r="E18" s="323">
        <v>1.0</v>
      </c>
      <c r="F18" s="333" t="s">
        <v>579</v>
      </c>
      <c r="G18" s="168" t="s">
        <v>606</v>
      </c>
      <c r="H18" s="176" t="s">
        <v>1083</v>
      </c>
      <c r="I18" s="334" t="s">
        <v>44</v>
      </c>
      <c r="J18" s="50"/>
      <c r="K18" s="50"/>
      <c r="L18" s="50"/>
      <c r="M18" s="50"/>
      <c r="N18" s="50"/>
      <c r="O18" s="334"/>
      <c r="P18" s="50"/>
      <c r="Q18" s="50"/>
      <c r="R18" s="50"/>
      <c r="S18" s="51"/>
      <c r="T18" s="1"/>
      <c r="U18" s="1"/>
    </row>
    <row r="19" ht="12.75" customHeight="1">
      <c r="A19" s="328" t="s">
        <v>608</v>
      </c>
      <c r="B19" s="324"/>
      <c r="C19" s="324"/>
      <c r="D19" s="323"/>
      <c r="E19" s="339"/>
      <c r="F19" s="331" t="s">
        <v>1084</v>
      </c>
      <c r="G19" s="321"/>
      <c r="H19" s="321"/>
      <c r="I19" s="325"/>
      <c r="J19" s="326"/>
      <c r="K19" s="326"/>
      <c r="L19" s="326"/>
      <c r="M19" s="326"/>
      <c r="N19" s="326"/>
      <c r="O19" s="325"/>
      <c r="P19" s="326"/>
      <c r="Q19" s="326"/>
      <c r="R19" s="326"/>
      <c r="S19" s="327"/>
      <c r="T19" s="1"/>
      <c r="U19" s="1"/>
    </row>
    <row r="20" ht="12.75" customHeight="1">
      <c r="A20" s="332" t="s">
        <v>608</v>
      </c>
      <c r="B20" s="194"/>
      <c r="C20" s="194"/>
      <c r="D20" s="332"/>
      <c r="E20" s="323">
        <v>1.0</v>
      </c>
      <c r="F20" s="333" t="s">
        <v>609</v>
      </c>
      <c r="G20" s="168" t="s">
        <v>610</v>
      </c>
      <c r="H20" s="224" t="s">
        <v>1085</v>
      </c>
      <c r="I20" s="334"/>
      <c r="J20" s="50"/>
      <c r="K20" s="50"/>
      <c r="L20" s="50"/>
      <c r="M20" s="50" t="s">
        <v>44</v>
      </c>
      <c r="N20" s="50" t="s">
        <v>44</v>
      </c>
      <c r="O20" s="334"/>
      <c r="P20" s="50"/>
      <c r="Q20" s="50"/>
      <c r="R20" s="50"/>
      <c r="S20" s="51"/>
      <c r="T20" s="1"/>
      <c r="U20" s="1"/>
    </row>
    <row r="21" ht="12.75" customHeight="1">
      <c r="A21" s="332" t="s">
        <v>608</v>
      </c>
      <c r="B21" s="194"/>
      <c r="C21" s="194"/>
      <c r="D21" s="332"/>
      <c r="E21" s="323">
        <v>1.0</v>
      </c>
      <c r="F21" s="333" t="s">
        <v>609</v>
      </c>
      <c r="G21" s="168" t="s">
        <v>612</v>
      </c>
      <c r="H21" s="176" t="s">
        <v>1086</v>
      </c>
      <c r="I21" s="334" t="s">
        <v>44</v>
      </c>
      <c r="J21" s="50"/>
      <c r="K21" s="50"/>
      <c r="L21" s="50"/>
      <c r="M21" s="50"/>
      <c r="N21" s="50"/>
      <c r="O21" s="334"/>
      <c r="P21" s="50"/>
      <c r="Q21" s="50"/>
      <c r="R21" s="50"/>
      <c r="S21" s="51"/>
      <c r="T21" s="1"/>
      <c r="U21" s="1"/>
    </row>
    <row r="22" ht="12.75" customHeight="1">
      <c r="A22" s="332" t="s">
        <v>608</v>
      </c>
      <c r="B22" s="194"/>
      <c r="C22" s="194"/>
      <c r="D22" s="332"/>
      <c r="E22" s="323">
        <v>1.0</v>
      </c>
      <c r="F22" s="333" t="s">
        <v>609</v>
      </c>
      <c r="G22" s="168" t="s">
        <v>614</v>
      </c>
      <c r="H22" s="176" t="s">
        <v>1087</v>
      </c>
      <c r="I22" s="334" t="s">
        <v>44</v>
      </c>
      <c r="J22" s="50" t="s">
        <v>44</v>
      </c>
      <c r="K22" s="50"/>
      <c r="L22" s="50"/>
      <c r="M22" s="50"/>
      <c r="N22" s="50"/>
      <c r="O22" s="334"/>
      <c r="P22" s="50"/>
      <c r="Q22" s="50"/>
      <c r="R22" s="50" t="s">
        <v>44</v>
      </c>
      <c r="S22" s="51"/>
      <c r="T22" s="1"/>
      <c r="U22" s="1"/>
    </row>
    <row r="23" ht="12.75" customHeight="1">
      <c r="A23" s="332" t="s">
        <v>608</v>
      </c>
      <c r="B23" s="212"/>
      <c r="C23" s="194"/>
      <c r="D23" s="332" t="s">
        <v>39</v>
      </c>
      <c r="E23" s="323">
        <v>1.0</v>
      </c>
      <c r="F23" s="333" t="s">
        <v>609</v>
      </c>
      <c r="G23" s="168" t="s">
        <v>616</v>
      </c>
      <c r="H23" s="224" t="s">
        <v>1088</v>
      </c>
      <c r="I23" s="334" t="s">
        <v>44</v>
      </c>
      <c r="J23" s="50"/>
      <c r="K23" s="50"/>
      <c r="L23" s="50"/>
      <c r="M23" s="50"/>
      <c r="N23" s="50"/>
      <c r="O23" s="334"/>
      <c r="P23" s="50"/>
      <c r="Q23" s="50"/>
      <c r="R23" s="50"/>
      <c r="S23" s="51"/>
      <c r="T23" s="1"/>
      <c r="U23" s="1"/>
    </row>
    <row r="24" ht="12.75" customHeight="1">
      <c r="A24" s="332" t="s">
        <v>608</v>
      </c>
      <c r="B24" s="194"/>
      <c r="C24" s="194"/>
      <c r="D24" s="332"/>
      <c r="E24" s="323">
        <v>1.0</v>
      </c>
      <c r="F24" s="333" t="s">
        <v>609</v>
      </c>
      <c r="G24" s="168" t="s">
        <v>618</v>
      </c>
      <c r="H24" s="176" t="s">
        <v>1089</v>
      </c>
      <c r="I24" s="334" t="s">
        <v>44</v>
      </c>
      <c r="J24" s="50"/>
      <c r="K24" s="50"/>
      <c r="L24" s="50"/>
      <c r="M24" s="50"/>
      <c r="N24" s="50" t="s">
        <v>44</v>
      </c>
      <c r="O24" s="334"/>
      <c r="P24" s="50"/>
      <c r="Q24" s="50"/>
      <c r="R24" s="50"/>
      <c r="S24" s="51" t="s">
        <v>44</v>
      </c>
      <c r="T24" s="1"/>
      <c r="U24" s="1"/>
    </row>
    <row r="25" ht="12.75" customHeight="1">
      <c r="A25" s="332" t="s">
        <v>608</v>
      </c>
      <c r="B25" s="194"/>
      <c r="C25" s="194"/>
      <c r="D25" s="332"/>
      <c r="E25" s="323">
        <v>1.0</v>
      </c>
      <c r="F25" s="333" t="s">
        <v>609</v>
      </c>
      <c r="G25" s="168" t="s">
        <v>620</v>
      </c>
      <c r="H25" s="176" t="s">
        <v>1090</v>
      </c>
      <c r="I25" s="334" t="s">
        <v>44</v>
      </c>
      <c r="J25" s="50" t="s">
        <v>44</v>
      </c>
      <c r="K25" s="50"/>
      <c r="L25" s="50" t="s">
        <v>44</v>
      </c>
      <c r="M25" s="50" t="s">
        <v>44</v>
      </c>
      <c r="N25" s="50"/>
      <c r="O25" s="334"/>
      <c r="P25" s="50"/>
      <c r="Q25" s="50"/>
      <c r="R25" s="50"/>
      <c r="S25" s="51" t="s">
        <v>44</v>
      </c>
      <c r="T25" s="1"/>
      <c r="U25" s="1"/>
    </row>
    <row r="26" ht="12.75" customHeight="1">
      <c r="A26" s="332" t="s">
        <v>608</v>
      </c>
      <c r="B26" s="194"/>
      <c r="C26" s="194"/>
      <c r="D26" s="332"/>
      <c r="E26" s="323">
        <v>1.0</v>
      </c>
      <c r="F26" s="333" t="s">
        <v>609</v>
      </c>
      <c r="G26" s="168" t="s">
        <v>622</v>
      </c>
      <c r="H26" s="176" t="s">
        <v>1091</v>
      </c>
      <c r="I26" s="334"/>
      <c r="J26" s="50"/>
      <c r="K26" s="50"/>
      <c r="L26" s="50" t="s">
        <v>44</v>
      </c>
      <c r="M26" s="50" t="s">
        <v>44</v>
      </c>
      <c r="N26" s="50" t="s">
        <v>44</v>
      </c>
      <c r="O26" s="334"/>
      <c r="P26" s="50"/>
      <c r="Q26" s="50"/>
      <c r="R26" s="50"/>
      <c r="S26" s="51" t="s">
        <v>44</v>
      </c>
      <c r="T26" s="1"/>
      <c r="U26" s="1"/>
    </row>
    <row r="27" ht="12.75" customHeight="1">
      <c r="A27" s="332" t="s">
        <v>608</v>
      </c>
      <c r="B27" s="194"/>
      <c r="C27" s="194"/>
      <c r="D27" s="332"/>
      <c r="E27" s="323">
        <v>1.0</v>
      </c>
      <c r="F27" s="333" t="s">
        <v>609</v>
      </c>
      <c r="G27" s="168" t="s">
        <v>624</v>
      </c>
      <c r="H27" s="169" t="s">
        <v>1092</v>
      </c>
      <c r="I27" s="334" t="s">
        <v>44</v>
      </c>
      <c r="J27" s="50"/>
      <c r="K27" s="50" t="s">
        <v>44</v>
      </c>
      <c r="L27" s="50" t="s">
        <v>44</v>
      </c>
      <c r="M27" s="50"/>
      <c r="N27" s="50"/>
      <c r="O27" s="334"/>
      <c r="P27" s="50"/>
      <c r="Q27" s="50"/>
      <c r="R27" s="50" t="s">
        <v>44</v>
      </c>
      <c r="S27" s="51" t="s">
        <v>44</v>
      </c>
      <c r="T27" s="1"/>
      <c r="U27" s="1"/>
    </row>
    <row r="28" ht="12.75" customHeight="1">
      <c r="A28" s="332" t="s">
        <v>608</v>
      </c>
      <c r="B28" s="194"/>
      <c r="C28" s="194"/>
      <c r="D28" s="332"/>
      <c r="E28" s="323">
        <v>1.0</v>
      </c>
      <c r="F28" s="333" t="s">
        <v>609</v>
      </c>
      <c r="G28" s="168" t="s">
        <v>626</v>
      </c>
      <c r="H28" s="169" t="s">
        <v>1093</v>
      </c>
      <c r="I28" s="334" t="s">
        <v>44</v>
      </c>
      <c r="J28" s="50"/>
      <c r="K28" s="50"/>
      <c r="L28" s="50"/>
      <c r="M28" s="50"/>
      <c r="N28" s="50"/>
      <c r="O28" s="334" t="s">
        <v>44</v>
      </c>
      <c r="P28" s="50"/>
      <c r="Q28" s="50"/>
      <c r="R28" s="50"/>
      <c r="S28" s="51" t="s">
        <v>44</v>
      </c>
      <c r="T28" s="1"/>
      <c r="U28" s="1"/>
    </row>
    <row r="29" ht="12.75" customHeight="1">
      <c r="A29" s="332" t="s">
        <v>608</v>
      </c>
      <c r="B29" s="194"/>
      <c r="C29" s="194"/>
      <c r="D29" s="332"/>
      <c r="E29" s="323">
        <v>1.0</v>
      </c>
      <c r="F29" s="333" t="s">
        <v>609</v>
      </c>
      <c r="G29" s="168" t="s">
        <v>628</v>
      </c>
      <c r="H29" s="176" t="s">
        <v>1094</v>
      </c>
      <c r="I29" s="334" t="s">
        <v>44</v>
      </c>
      <c r="J29" s="50"/>
      <c r="K29" s="50"/>
      <c r="L29" s="50"/>
      <c r="M29" s="50"/>
      <c r="N29" s="50"/>
      <c r="O29" s="334"/>
      <c r="P29" s="50"/>
      <c r="Q29" s="50"/>
      <c r="R29" s="50"/>
      <c r="S29" s="51"/>
      <c r="T29" s="1"/>
      <c r="U29" s="1"/>
    </row>
    <row r="30" ht="12.75" customHeight="1">
      <c r="A30" s="332" t="s">
        <v>608</v>
      </c>
      <c r="B30" s="194"/>
      <c r="C30" s="194"/>
      <c r="D30" s="332"/>
      <c r="E30" s="323">
        <v>1.0</v>
      </c>
      <c r="F30" s="333" t="s">
        <v>609</v>
      </c>
      <c r="G30" s="168" t="s">
        <v>630</v>
      </c>
      <c r="H30" s="176" t="s">
        <v>1095</v>
      </c>
      <c r="I30" s="334" t="s">
        <v>44</v>
      </c>
      <c r="J30" s="50" t="s">
        <v>44</v>
      </c>
      <c r="K30" s="50"/>
      <c r="L30" s="50"/>
      <c r="M30" s="50"/>
      <c r="N30" s="50"/>
      <c r="O30" s="334"/>
      <c r="P30" s="50"/>
      <c r="Q30" s="50"/>
      <c r="R30" s="50"/>
      <c r="S30" s="51"/>
      <c r="T30" s="1"/>
      <c r="U30" s="1"/>
    </row>
    <row r="31" ht="12.75" customHeight="1">
      <c r="A31" s="332" t="s">
        <v>608</v>
      </c>
      <c r="B31" s="194"/>
      <c r="C31" s="194"/>
      <c r="D31" s="332"/>
      <c r="E31" s="323">
        <v>1.0</v>
      </c>
      <c r="F31" s="333" t="s">
        <v>609</v>
      </c>
      <c r="G31" s="168" t="s">
        <v>632</v>
      </c>
      <c r="H31" s="338" t="s">
        <v>1096</v>
      </c>
      <c r="I31" s="334"/>
      <c r="J31" s="50"/>
      <c r="K31" s="50" t="s">
        <v>44</v>
      </c>
      <c r="L31" s="50"/>
      <c r="M31" s="50"/>
      <c r="N31" s="50"/>
      <c r="O31" s="334"/>
      <c r="P31" s="50"/>
      <c r="Q31" s="50"/>
      <c r="R31" s="50" t="s">
        <v>44</v>
      </c>
      <c r="S31" s="51"/>
      <c r="T31" s="1"/>
      <c r="U31" s="1"/>
    </row>
    <row r="32" ht="12.75" customHeight="1">
      <c r="A32" s="332" t="s">
        <v>608</v>
      </c>
      <c r="B32" s="336"/>
      <c r="C32" s="336"/>
      <c r="D32" s="332"/>
      <c r="E32" s="323">
        <v>2.0</v>
      </c>
      <c r="F32" s="333" t="s">
        <v>609</v>
      </c>
      <c r="G32" s="168" t="s">
        <v>634</v>
      </c>
      <c r="H32" s="340" t="s">
        <v>1097</v>
      </c>
      <c r="I32" s="334"/>
      <c r="J32" s="50"/>
      <c r="K32" s="50" t="s">
        <v>44</v>
      </c>
      <c r="L32" s="50"/>
      <c r="M32" s="50"/>
      <c r="N32" s="50"/>
      <c r="O32" s="334"/>
      <c r="P32" s="50"/>
      <c r="Q32" s="50"/>
      <c r="R32" s="50" t="s">
        <v>44</v>
      </c>
      <c r="S32" s="51"/>
      <c r="T32" s="1"/>
      <c r="U32" s="1"/>
    </row>
    <row r="33" ht="12.75" customHeight="1">
      <c r="A33" s="332" t="s">
        <v>608</v>
      </c>
      <c r="B33" s="336"/>
      <c r="C33" s="336"/>
      <c r="D33" s="332"/>
      <c r="E33" s="323">
        <v>3.0</v>
      </c>
      <c r="F33" s="333" t="s">
        <v>609</v>
      </c>
      <c r="G33" s="168" t="s">
        <v>636</v>
      </c>
      <c r="H33" s="340" t="s">
        <v>1098</v>
      </c>
      <c r="I33" s="334"/>
      <c r="J33" s="50"/>
      <c r="K33" s="50" t="s">
        <v>44</v>
      </c>
      <c r="L33" s="50"/>
      <c r="M33" s="50"/>
      <c r="N33" s="50"/>
      <c r="O33" s="334"/>
      <c r="P33" s="50"/>
      <c r="Q33" s="50"/>
      <c r="R33" s="50" t="s">
        <v>44</v>
      </c>
      <c r="S33" s="51"/>
      <c r="T33" s="1"/>
      <c r="U33" s="1"/>
    </row>
    <row r="34" ht="12.75" customHeight="1">
      <c r="A34" s="332" t="s">
        <v>608</v>
      </c>
      <c r="B34" s="194"/>
      <c r="C34" s="194"/>
      <c r="D34" s="332"/>
      <c r="E34" s="323">
        <v>1.0</v>
      </c>
      <c r="F34" s="333" t="s">
        <v>609</v>
      </c>
      <c r="G34" s="168" t="s">
        <v>638</v>
      </c>
      <c r="H34" s="341" t="s">
        <v>1099</v>
      </c>
      <c r="I34" s="334" t="s">
        <v>44</v>
      </c>
      <c r="J34" s="50"/>
      <c r="K34" s="50"/>
      <c r="L34" s="50"/>
      <c r="M34" s="50"/>
      <c r="N34" s="50"/>
      <c r="O34" s="334"/>
      <c r="P34" s="50"/>
      <c r="Q34" s="50"/>
      <c r="R34" s="50"/>
      <c r="S34" s="51" t="s">
        <v>44</v>
      </c>
      <c r="T34" s="1"/>
      <c r="U34" s="1"/>
    </row>
    <row r="35" ht="12.75" customHeight="1">
      <c r="A35" s="332" t="s">
        <v>608</v>
      </c>
      <c r="B35" s="194"/>
      <c r="C35" s="194"/>
      <c r="D35" s="332"/>
      <c r="E35" s="323">
        <v>1.0</v>
      </c>
      <c r="F35" s="333" t="s">
        <v>609</v>
      </c>
      <c r="G35" s="168" t="s">
        <v>640</v>
      </c>
      <c r="H35" s="224" t="s">
        <v>1100</v>
      </c>
      <c r="I35" s="334"/>
      <c r="J35" s="50"/>
      <c r="K35" s="50"/>
      <c r="L35" s="50" t="s">
        <v>44</v>
      </c>
      <c r="M35" s="50" t="s">
        <v>44</v>
      </c>
      <c r="N35" s="50"/>
      <c r="O35" s="334"/>
      <c r="P35" s="50"/>
      <c r="Q35" s="50"/>
      <c r="R35" s="50"/>
      <c r="S35" s="51"/>
      <c r="T35" s="1"/>
      <c r="U35" s="1"/>
    </row>
    <row r="36" ht="12.75" customHeight="1">
      <c r="A36" s="328" t="s">
        <v>642</v>
      </c>
      <c r="B36" s="324"/>
      <c r="C36" s="324"/>
      <c r="D36" s="323"/>
      <c r="E36" s="339"/>
      <c r="F36" s="331" t="s">
        <v>1101</v>
      </c>
      <c r="G36" s="321"/>
      <c r="H36" s="321"/>
      <c r="I36" s="325"/>
      <c r="J36" s="326"/>
      <c r="K36" s="326"/>
      <c r="L36" s="326"/>
      <c r="M36" s="326"/>
      <c r="N36" s="326"/>
      <c r="O36" s="325"/>
      <c r="P36" s="326"/>
      <c r="Q36" s="326"/>
      <c r="R36" s="326"/>
      <c r="S36" s="327"/>
      <c r="T36" s="1"/>
      <c r="U36" s="1"/>
    </row>
    <row r="37" ht="12.75" customHeight="1">
      <c r="A37" s="332" t="s">
        <v>642</v>
      </c>
      <c r="B37" s="194"/>
      <c r="C37" s="194"/>
      <c r="D37" s="332"/>
      <c r="E37" s="323">
        <v>1.0</v>
      </c>
      <c r="F37" s="333" t="s">
        <v>643</v>
      </c>
      <c r="G37" s="168" t="s">
        <v>644</v>
      </c>
      <c r="H37" s="169" t="s">
        <v>1102</v>
      </c>
      <c r="I37" s="334" t="s">
        <v>44</v>
      </c>
      <c r="J37" s="50"/>
      <c r="K37" s="50"/>
      <c r="L37" s="50"/>
      <c r="M37" s="50"/>
      <c r="N37" s="50"/>
      <c r="O37" s="334"/>
      <c r="P37" s="50"/>
      <c r="Q37" s="50"/>
      <c r="R37" s="50"/>
      <c r="S37" s="51" t="s">
        <v>44</v>
      </c>
      <c r="T37" s="1"/>
      <c r="U37" s="1"/>
    </row>
    <row r="38" ht="12.75" customHeight="1">
      <c r="A38" s="332" t="s">
        <v>642</v>
      </c>
      <c r="B38" s="336"/>
      <c r="C38" s="336"/>
      <c r="D38" s="332"/>
      <c r="E38" s="323">
        <v>2.0</v>
      </c>
      <c r="F38" s="333" t="s">
        <v>643</v>
      </c>
      <c r="G38" s="168" t="s">
        <v>646</v>
      </c>
      <c r="H38" s="169" t="s">
        <v>1103</v>
      </c>
      <c r="I38" s="334" t="s">
        <v>44</v>
      </c>
      <c r="J38" s="50"/>
      <c r="K38" s="50"/>
      <c r="L38" s="50"/>
      <c r="M38" s="50"/>
      <c r="N38" s="50"/>
      <c r="O38" s="334"/>
      <c r="P38" s="50"/>
      <c r="Q38" s="50"/>
      <c r="R38" s="50"/>
      <c r="S38" s="51" t="s">
        <v>44</v>
      </c>
      <c r="T38" s="1"/>
      <c r="U38" s="1"/>
    </row>
    <row r="39" ht="12.75" customHeight="1">
      <c r="A39" s="332" t="s">
        <v>642</v>
      </c>
      <c r="B39" s="194"/>
      <c r="C39" s="194"/>
      <c r="D39" s="332"/>
      <c r="E39" s="323">
        <v>1.0</v>
      </c>
      <c r="F39" s="333" t="s">
        <v>643</v>
      </c>
      <c r="G39" s="168" t="s">
        <v>648</v>
      </c>
      <c r="H39" s="176" t="s">
        <v>1104</v>
      </c>
      <c r="I39" s="334" t="s">
        <v>44</v>
      </c>
      <c r="J39" s="50"/>
      <c r="K39" s="50"/>
      <c r="L39" s="50"/>
      <c r="M39" s="50"/>
      <c r="N39" s="50"/>
      <c r="O39" s="334"/>
      <c r="P39" s="50"/>
      <c r="Q39" s="50"/>
      <c r="R39" s="50"/>
      <c r="S39" s="51" t="s">
        <v>44</v>
      </c>
      <c r="T39" s="1"/>
      <c r="U39" s="1"/>
    </row>
    <row r="40" ht="12.75" customHeight="1">
      <c r="A40" s="332" t="s">
        <v>642</v>
      </c>
      <c r="B40" s="212"/>
      <c r="C40" s="194"/>
      <c r="D40" s="332" t="s">
        <v>39</v>
      </c>
      <c r="E40" s="323">
        <v>1.0</v>
      </c>
      <c r="F40" s="333" t="s">
        <v>643</v>
      </c>
      <c r="G40" s="168" t="s">
        <v>650</v>
      </c>
      <c r="H40" s="176" t="s">
        <v>1105</v>
      </c>
      <c r="I40" s="334" t="s">
        <v>44</v>
      </c>
      <c r="J40" s="50"/>
      <c r="K40" s="50"/>
      <c r="L40" s="50"/>
      <c r="M40" s="50"/>
      <c r="N40" s="50"/>
      <c r="O40" s="334"/>
      <c r="P40" s="50"/>
      <c r="Q40" s="50"/>
      <c r="R40" s="50" t="s">
        <v>44</v>
      </c>
      <c r="S40" s="51"/>
      <c r="T40" s="1"/>
      <c r="U40" s="1"/>
    </row>
    <row r="41" ht="12.75" customHeight="1">
      <c r="A41" s="332" t="s">
        <v>642</v>
      </c>
      <c r="B41" s="194"/>
      <c r="C41" s="194"/>
      <c r="D41" s="332"/>
      <c r="E41" s="323">
        <v>1.0</v>
      </c>
      <c r="F41" s="333" t="s">
        <v>643</v>
      </c>
      <c r="G41" s="168" t="s">
        <v>652</v>
      </c>
      <c r="H41" s="169" t="s">
        <v>653</v>
      </c>
      <c r="I41" s="334" t="s">
        <v>44</v>
      </c>
      <c r="J41" s="50"/>
      <c r="K41" s="50"/>
      <c r="L41" s="50" t="s">
        <v>44</v>
      </c>
      <c r="M41" s="50"/>
      <c r="N41" s="50"/>
      <c r="O41" s="334"/>
      <c r="P41" s="50"/>
      <c r="Q41" s="50"/>
      <c r="R41" s="50"/>
      <c r="S41" s="51" t="s">
        <v>44</v>
      </c>
      <c r="T41" s="1"/>
      <c r="U41" s="1"/>
    </row>
    <row r="42" ht="12.75" customHeight="1">
      <c r="A42" s="332" t="s">
        <v>642</v>
      </c>
      <c r="B42" s="194"/>
      <c r="C42" s="194"/>
      <c r="D42" s="337"/>
      <c r="E42" s="323">
        <v>1.0</v>
      </c>
      <c r="F42" s="333" t="s">
        <v>643</v>
      </c>
      <c r="G42" s="168" t="s">
        <v>654</v>
      </c>
      <c r="H42" s="169" t="s">
        <v>1106</v>
      </c>
      <c r="I42" s="334" t="s">
        <v>44</v>
      </c>
      <c r="J42" s="50"/>
      <c r="K42" s="50"/>
      <c r="L42" s="50" t="s">
        <v>44</v>
      </c>
      <c r="M42" s="50"/>
      <c r="N42" s="50"/>
      <c r="O42" s="334"/>
      <c r="P42" s="50"/>
      <c r="Q42" s="50"/>
      <c r="R42" s="50"/>
      <c r="S42" s="51"/>
      <c r="T42" s="1"/>
      <c r="U42" s="1"/>
    </row>
    <row r="43" ht="12.75" customHeight="1">
      <c r="A43" s="328" t="s">
        <v>657</v>
      </c>
      <c r="B43" s="324"/>
      <c r="C43" s="324"/>
      <c r="D43" s="323"/>
      <c r="E43" s="339"/>
      <c r="F43" s="331" t="s">
        <v>1107</v>
      </c>
      <c r="G43" s="321"/>
      <c r="H43" s="321"/>
      <c r="I43" s="325"/>
      <c r="J43" s="326"/>
      <c r="K43" s="326"/>
      <c r="L43" s="326"/>
      <c r="M43" s="326"/>
      <c r="N43" s="326"/>
      <c r="O43" s="325"/>
      <c r="P43" s="326"/>
      <c r="Q43" s="326"/>
      <c r="R43" s="326"/>
      <c r="S43" s="327"/>
      <c r="T43" s="1"/>
      <c r="U43" s="1"/>
    </row>
    <row r="44" ht="12.75" customHeight="1">
      <c r="A44" s="332" t="s">
        <v>657</v>
      </c>
      <c r="B44" s="194"/>
      <c r="C44" s="194"/>
      <c r="D44" s="332"/>
      <c r="E44" s="323">
        <v>1.0</v>
      </c>
      <c r="F44" s="333" t="s">
        <v>658</v>
      </c>
      <c r="G44" s="168" t="s">
        <v>659</v>
      </c>
      <c r="H44" s="224" t="s">
        <v>1108</v>
      </c>
      <c r="I44" s="334" t="s">
        <v>44</v>
      </c>
      <c r="J44" s="50"/>
      <c r="K44" s="50"/>
      <c r="L44" s="50"/>
      <c r="M44" s="50"/>
      <c r="N44" s="50"/>
      <c r="O44" s="334"/>
      <c r="P44" s="50"/>
      <c r="Q44" s="50"/>
      <c r="R44" s="50"/>
      <c r="S44" s="51" t="s">
        <v>44</v>
      </c>
      <c r="T44" s="1"/>
      <c r="U44" s="1"/>
    </row>
    <row r="45" ht="12.75" customHeight="1">
      <c r="A45" s="332" t="s">
        <v>657</v>
      </c>
      <c r="B45" s="194"/>
      <c r="C45" s="194"/>
      <c r="D45" s="337"/>
      <c r="E45" s="323">
        <v>1.0</v>
      </c>
      <c r="F45" s="333" t="s">
        <v>658</v>
      </c>
      <c r="G45" s="168" t="s">
        <v>661</v>
      </c>
      <c r="H45" s="176" t="s">
        <v>1109</v>
      </c>
      <c r="I45" s="334" t="s">
        <v>44</v>
      </c>
      <c r="J45" s="50"/>
      <c r="K45" s="50"/>
      <c r="L45" s="50"/>
      <c r="M45" s="50"/>
      <c r="N45" s="50"/>
      <c r="O45" s="334"/>
      <c r="P45" s="50"/>
      <c r="Q45" s="50"/>
      <c r="R45" s="50"/>
      <c r="S45" s="51" t="s">
        <v>44</v>
      </c>
      <c r="T45" s="1"/>
      <c r="U45" s="1"/>
    </row>
    <row r="46" ht="12.75" customHeight="1">
      <c r="A46" s="332" t="s">
        <v>657</v>
      </c>
      <c r="B46" s="194"/>
      <c r="C46" s="194"/>
      <c r="D46" s="332"/>
      <c r="E46" s="323">
        <v>1.0</v>
      </c>
      <c r="F46" s="333" t="s">
        <v>658</v>
      </c>
      <c r="G46" s="168" t="s">
        <v>663</v>
      </c>
      <c r="H46" s="176" t="s">
        <v>1110</v>
      </c>
      <c r="I46" s="334" t="s">
        <v>44</v>
      </c>
      <c r="J46" s="50"/>
      <c r="K46" s="50"/>
      <c r="L46" s="50"/>
      <c r="M46" s="50"/>
      <c r="N46" s="50"/>
      <c r="O46" s="334"/>
      <c r="P46" s="50"/>
      <c r="Q46" s="50"/>
      <c r="R46" s="50"/>
      <c r="S46" s="51" t="s">
        <v>44</v>
      </c>
      <c r="T46" s="1"/>
      <c r="U46" s="1"/>
    </row>
    <row r="47" ht="12.75" customHeight="1">
      <c r="A47" s="332" t="s">
        <v>657</v>
      </c>
      <c r="B47" s="194"/>
      <c r="C47" s="194"/>
      <c r="D47" s="337"/>
      <c r="E47" s="323">
        <v>1.0</v>
      </c>
      <c r="F47" s="333" t="s">
        <v>658</v>
      </c>
      <c r="G47" s="168" t="s">
        <v>665</v>
      </c>
      <c r="H47" s="176" t="s">
        <v>1111</v>
      </c>
      <c r="I47" s="334" t="s">
        <v>44</v>
      </c>
      <c r="J47" s="50"/>
      <c r="K47" s="50"/>
      <c r="L47" s="50"/>
      <c r="M47" s="50"/>
      <c r="N47" s="50"/>
      <c r="O47" s="334" t="s">
        <v>44</v>
      </c>
      <c r="P47" s="50"/>
      <c r="Q47" s="50"/>
      <c r="R47" s="50"/>
      <c r="S47" s="51"/>
      <c r="T47" s="1"/>
      <c r="U47" s="1"/>
    </row>
    <row r="48" ht="12.75" customHeight="1">
      <c r="A48" s="332" t="s">
        <v>657</v>
      </c>
      <c r="B48" s="194"/>
      <c r="C48" s="194"/>
      <c r="D48" s="332"/>
      <c r="E48" s="323">
        <v>1.0</v>
      </c>
      <c r="F48" s="333" t="s">
        <v>658</v>
      </c>
      <c r="G48" s="168" t="s">
        <v>667</v>
      </c>
      <c r="H48" s="224" t="s">
        <v>1112</v>
      </c>
      <c r="I48" s="334" t="s">
        <v>44</v>
      </c>
      <c r="J48" s="50"/>
      <c r="K48" s="50"/>
      <c r="L48" s="50"/>
      <c r="M48" s="50"/>
      <c r="N48" s="50"/>
      <c r="O48" s="334"/>
      <c r="P48" s="50"/>
      <c r="Q48" s="50"/>
      <c r="R48" s="50"/>
      <c r="S48" s="51" t="s">
        <v>44</v>
      </c>
      <c r="T48" s="1"/>
      <c r="U48" s="1"/>
    </row>
    <row r="49" ht="12.75" customHeight="1">
      <c r="A49" s="332" t="s">
        <v>657</v>
      </c>
      <c r="B49" s="336"/>
      <c r="C49" s="336"/>
      <c r="D49" s="332"/>
      <c r="E49" s="323">
        <v>2.0</v>
      </c>
      <c r="F49" s="333" t="s">
        <v>658</v>
      </c>
      <c r="G49" s="168" t="s">
        <v>669</v>
      </c>
      <c r="H49" s="176" t="s">
        <v>1113</v>
      </c>
      <c r="I49" s="334" t="s">
        <v>44</v>
      </c>
      <c r="J49" s="50"/>
      <c r="K49" s="50"/>
      <c r="L49" s="50"/>
      <c r="M49" s="50"/>
      <c r="N49" s="50"/>
      <c r="O49" s="334"/>
      <c r="P49" s="50"/>
      <c r="Q49" s="50"/>
      <c r="R49" s="50"/>
      <c r="S49" s="51" t="s">
        <v>44</v>
      </c>
      <c r="T49" s="1"/>
      <c r="U49" s="1"/>
    </row>
    <row r="50" ht="12.75" customHeight="1">
      <c r="A50" s="332" t="s">
        <v>657</v>
      </c>
      <c r="B50" s="194"/>
      <c r="C50" s="194"/>
      <c r="D50" s="332"/>
      <c r="E50" s="323">
        <v>1.0</v>
      </c>
      <c r="F50" s="333" t="s">
        <v>658</v>
      </c>
      <c r="G50" s="168" t="s">
        <v>671</v>
      </c>
      <c r="H50" s="176" t="s">
        <v>1114</v>
      </c>
      <c r="I50" s="334" t="s">
        <v>44</v>
      </c>
      <c r="J50" s="50"/>
      <c r="K50" s="50"/>
      <c r="L50" s="50"/>
      <c r="M50" s="50"/>
      <c r="N50" s="50"/>
      <c r="O50" s="334"/>
      <c r="P50" s="50"/>
      <c r="Q50" s="50"/>
      <c r="R50" s="50"/>
      <c r="S50" s="51" t="s">
        <v>44</v>
      </c>
      <c r="T50" s="1"/>
      <c r="U50" s="1"/>
    </row>
    <row r="51" ht="12.75" customHeight="1">
      <c r="A51" s="332" t="s">
        <v>657</v>
      </c>
      <c r="B51" s="194"/>
      <c r="C51" s="194"/>
      <c r="D51" s="332"/>
      <c r="E51" s="323">
        <v>1.0</v>
      </c>
      <c r="F51" s="333" t="s">
        <v>658</v>
      </c>
      <c r="G51" s="168" t="s">
        <v>673</v>
      </c>
      <c r="H51" s="224" t="s">
        <v>1115</v>
      </c>
      <c r="I51" s="334" t="s">
        <v>44</v>
      </c>
      <c r="J51" s="50"/>
      <c r="K51" s="50"/>
      <c r="L51" s="50"/>
      <c r="M51" s="50"/>
      <c r="N51" s="50"/>
      <c r="O51" s="334"/>
      <c r="P51" s="50"/>
      <c r="Q51" s="50"/>
      <c r="R51" s="50" t="s">
        <v>44</v>
      </c>
      <c r="S51" s="51" t="s">
        <v>44</v>
      </c>
      <c r="T51" s="1"/>
      <c r="U51" s="1"/>
    </row>
    <row r="52" ht="12.75" customHeight="1">
      <c r="A52" s="332" t="s">
        <v>657</v>
      </c>
      <c r="B52" s="194"/>
      <c r="C52" s="194"/>
      <c r="D52" s="332"/>
      <c r="E52" s="323">
        <v>1.0</v>
      </c>
      <c r="F52" s="333" t="s">
        <v>658</v>
      </c>
      <c r="G52" s="168" t="s">
        <v>675</v>
      </c>
      <c r="H52" s="176" t="s">
        <v>1116</v>
      </c>
      <c r="I52" s="334"/>
      <c r="J52" s="50"/>
      <c r="K52" s="50"/>
      <c r="L52" s="50" t="s">
        <v>44</v>
      </c>
      <c r="M52" s="50" t="s">
        <v>44</v>
      </c>
      <c r="N52" s="50" t="s">
        <v>44</v>
      </c>
      <c r="O52" s="334"/>
      <c r="P52" s="50"/>
      <c r="Q52" s="50"/>
      <c r="R52" s="50" t="s">
        <v>44</v>
      </c>
      <c r="S52" s="51" t="s">
        <v>44</v>
      </c>
      <c r="T52" s="1"/>
      <c r="U52" s="1"/>
    </row>
    <row r="53" ht="12.75" customHeight="1">
      <c r="A53" s="332" t="s">
        <v>657</v>
      </c>
      <c r="B53" s="194"/>
      <c r="C53" s="194"/>
      <c r="D53" s="332"/>
      <c r="E53" s="323">
        <v>1.0</v>
      </c>
      <c r="F53" s="333" t="s">
        <v>658</v>
      </c>
      <c r="G53" s="168" t="s">
        <v>677</v>
      </c>
      <c r="H53" s="176" t="s">
        <v>1117</v>
      </c>
      <c r="I53" s="334" t="s">
        <v>44</v>
      </c>
      <c r="J53" s="50"/>
      <c r="K53" s="50"/>
      <c r="L53" s="50"/>
      <c r="M53" s="50"/>
      <c r="N53" s="50"/>
      <c r="O53" s="334"/>
      <c r="P53" s="50"/>
      <c r="Q53" s="50"/>
      <c r="R53" s="50"/>
      <c r="S53" s="51" t="s">
        <v>44</v>
      </c>
      <c r="T53" s="1"/>
      <c r="U53" s="1"/>
    </row>
    <row r="54" ht="12.75" customHeight="1">
      <c r="A54" s="328" t="s">
        <v>679</v>
      </c>
      <c r="B54" s="324"/>
      <c r="C54" s="324"/>
      <c r="D54" s="323"/>
      <c r="E54" s="339"/>
      <c r="F54" s="331" t="s">
        <v>1118</v>
      </c>
      <c r="G54" s="321"/>
      <c r="H54" s="321"/>
      <c r="I54" s="325"/>
      <c r="J54" s="326"/>
      <c r="K54" s="326"/>
      <c r="L54" s="326"/>
      <c r="M54" s="326"/>
      <c r="N54" s="326"/>
      <c r="O54" s="325"/>
      <c r="P54" s="326"/>
      <c r="Q54" s="326"/>
      <c r="R54" s="326"/>
      <c r="S54" s="327"/>
      <c r="T54" s="1"/>
      <c r="U54" s="1"/>
    </row>
    <row r="55" ht="12.75" customHeight="1">
      <c r="A55" s="332" t="s">
        <v>679</v>
      </c>
      <c r="B55" s="194"/>
      <c r="C55" s="194"/>
      <c r="D55" s="332"/>
      <c r="E55" s="323">
        <v>1.0</v>
      </c>
      <c r="F55" s="333" t="s">
        <v>680</v>
      </c>
      <c r="G55" s="168" t="s">
        <v>681</v>
      </c>
      <c r="H55" s="224" t="s">
        <v>1119</v>
      </c>
      <c r="I55" s="334"/>
      <c r="J55" s="50"/>
      <c r="K55" s="50" t="s">
        <v>44</v>
      </c>
      <c r="L55" s="50"/>
      <c r="M55" s="50"/>
      <c r="N55" s="50"/>
      <c r="O55" s="334"/>
      <c r="P55" s="50"/>
      <c r="Q55" s="50"/>
      <c r="R55" s="50" t="s">
        <v>44</v>
      </c>
      <c r="S55" s="51" t="s">
        <v>44</v>
      </c>
      <c r="T55" s="1"/>
      <c r="U55" s="1"/>
    </row>
    <row r="56" ht="12.75" customHeight="1">
      <c r="A56" s="332" t="s">
        <v>679</v>
      </c>
      <c r="B56" s="194"/>
      <c r="C56" s="194"/>
      <c r="D56" s="332"/>
      <c r="E56" s="323">
        <v>1.0</v>
      </c>
      <c r="F56" s="333" t="s">
        <v>680</v>
      </c>
      <c r="G56" s="168" t="s">
        <v>683</v>
      </c>
      <c r="H56" s="176" t="s">
        <v>1120</v>
      </c>
      <c r="I56" s="334" t="s">
        <v>44</v>
      </c>
      <c r="J56" s="50"/>
      <c r="K56" s="50"/>
      <c r="L56" s="50" t="s">
        <v>44</v>
      </c>
      <c r="M56" s="50" t="s">
        <v>44</v>
      </c>
      <c r="N56" s="50"/>
      <c r="O56" s="334"/>
      <c r="P56" s="50"/>
      <c r="Q56" s="50"/>
      <c r="R56" s="50" t="s">
        <v>44</v>
      </c>
      <c r="S56" s="51" t="s">
        <v>44</v>
      </c>
      <c r="T56" s="1"/>
      <c r="U56" s="1"/>
    </row>
    <row r="57" ht="12.75" customHeight="1">
      <c r="A57" s="332" t="s">
        <v>679</v>
      </c>
      <c r="B57" s="194"/>
      <c r="C57" s="194"/>
      <c r="D57" s="332"/>
      <c r="E57" s="323">
        <v>1.0</v>
      </c>
      <c r="F57" s="333" t="s">
        <v>680</v>
      </c>
      <c r="G57" s="168" t="s">
        <v>685</v>
      </c>
      <c r="H57" s="224" t="s">
        <v>1121</v>
      </c>
      <c r="I57" s="334" t="s">
        <v>44</v>
      </c>
      <c r="J57" s="50"/>
      <c r="K57" s="50"/>
      <c r="L57" s="50" t="s">
        <v>44</v>
      </c>
      <c r="M57" s="50"/>
      <c r="N57" s="50"/>
      <c r="O57" s="334"/>
      <c r="P57" s="50"/>
      <c r="Q57" s="50"/>
      <c r="R57" s="50" t="s">
        <v>44</v>
      </c>
      <c r="S57" s="51" t="s">
        <v>44</v>
      </c>
      <c r="T57" s="1"/>
      <c r="U57" s="1"/>
    </row>
    <row r="58" ht="12.75" customHeight="1">
      <c r="A58" s="332" t="s">
        <v>679</v>
      </c>
      <c r="B58" s="194"/>
      <c r="C58" s="194"/>
      <c r="D58" s="332"/>
      <c r="E58" s="323">
        <v>1.0</v>
      </c>
      <c r="F58" s="333" t="s">
        <v>680</v>
      </c>
      <c r="G58" s="168" t="s">
        <v>687</v>
      </c>
      <c r="H58" s="176" t="s">
        <v>1122</v>
      </c>
      <c r="I58" s="334" t="s">
        <v>44</v>
      </c>
      <c r="J58" s="50"/>
      <c r="K58" s="50"/>
      <c r="L58" s="50"/>
      <c r="M58" s="50"/>
      <c r="N58" s="50"/>
      <c r="O58" s="334"/>
      <c r="P58" s="50"/>
      <c r="Q58" s="50"/>
      <c r="R58" s="50"/>
      <c r="S58" s="51"/>
      <c r="T58" s="1"/>
      <c r="U58" s="1"/>
    </row>
    <row r="59" ht="12.75" customHeight="1">
      <c r="A59" s="332" t="s">
        <v>679</v>
      </c>
      <c r="B59" s="336"/>
      <c r="C59" s="336"/>
      <c r="D59" s="332"/>
      <c r="E59" s="323">
        <v>2.0</v>
      </c>
      <c r="F59" s="333" t="s">
        <v>680</v>
      </c>
      <c r="G59" s="168" t="s">
        <v>689</v>
      </c>
      <c r="H59" s="176" t="s">
        <v>1123</v>
      </c>
      <c r="I59" s="334" t="s">
        <v>44</v>
      </c>
      <c r="J59" s="50"/>
      <c r="K59" s="50"/>
      <c r="L59" s="50"/>
      <c r="M59" s="50"/>
      <c r="N59" s="50"/>
      <c r="O59" s="334"/>
      <c r="P59" s="50"/>
      <c r="Q59" s="50"/>
      <c r="R59" s="50" t="s">
        <v>44</v>
      </c>
      <c r="S59" s="51" t="s">
        <v>44</v>
      </c>
      <c r="T59" s="1"/>
      <c r="U59" s="1"/>
    </row>
    <row r="60" ht="12.75" customHeight="1">
      <c r="A60" s="332" t="s">
        <v>679</v>
      </c>
      <c r="B60" s="194"/>
      <c r="C60" s="194"/>
      <c r="D60" s="332"/>
      <c r="E60" s="323">
        <v>1.0</v>
      </c>
      <c r="F60" s="333" t="s">
        <v>680</v>
      </c>
      <c r="G60" s="168" t="s">
        <v>691</v>
      </c>
      <c r="H60" s="338" t="s">
        <v>1124</v>
      </c>
      <c r="I60" s="334" t="s">
        <v>44</v>
      </c>
      <c r="J60" s="50" t="s">
        <v>44</v>
      </c>
      <c r="K60" s="50"/>
      <c r="L60" s="50"/>
      <c r="M60" s="50"/>
      <c r="N60" s="50"/>
      <c r="O60" s="334"/>
      <c r="P60" s="50"/>
      <c r="Q60" s="50"/>
      <c r="R60" s="50"/>
      <c r="S60" s="51"/>
      <c r="T60" s="1"/>
      <c r="U60" s="1"/>
    </row>
    <row r="61" ht="12.75" customHeight="1">
      <c r="A61" s="332" t="s">
        <v>679</v>
      </c>
      <c r="B61" s="212"/>
      <c r="C61" s="194"/>
      <c r="D61" s="332" t="s">
        <v>39</v>
      </c>
      <c r="E61" s="323">
        <v>1.0</v>
      </c>
      <c r="F61" s="333" t="s">
        <v>680</v>
      </c>
      <c r="G61" s="168" t="s">
        <v>693</v>
      </c>
      <c r="H61" s="224" t="s">
        <v>1125</v>
      </c>
      <c r="I61" s="334" t="s">
        <v>44</v>
      </c>
      <c r="J61" s="50"/>
      <c r="K61" s="50"/>
      <c r="L61" s="50"/>
      <c r="M61" s="50"/>
      <c r="N61" s="50"/>
      <c r="O61" s="334"/>
      <c r="P61" s="50"/>
      <c r="Q61" s="50"/>
      <c r="R61" s="50"/>
      <c r="S61" s="51"/>
      <c r="T61" s="1"/>
      <c r="U61" s="1"/>
    </row>
    <row r="62" ht="12.75" customHeight="1">
      <c r="A62" s="332" t="s">
        <v>679</v>
      </c>
      <c r="B62" s="194"/>
      <c r="C62" s="194"/>
      <c r="D62" s="332"/>
      <c r="E62" s="323">
        <v>1.0</v>
      </c>
      <c r="F62" s="333" t="s">
        <v>680</v>
      </c>
      <c r="G62" s="168" t="s">
        <v>695</v>
      </c>
      <c r="H62" s="224" t="s">
        <v>1126</v>
      </c>
      <c r="I62" s="334" t="s">
        <v>44</v>
      </c>
      <c r="J62" s="50"/>
      <c r="K62" s="50"/>
      <c r="L62" s="50"/>
      <c r="M62" s="50"/>
      <c r="N62" s="50"/>
      <c r="O62" s="334"/>
      <c r="P62" s="50"/>
      <c r="Q62" s="50"/>
      <c r="R62" s="50"/>
      <c r="S62" s="51"/>
      <c r="T62" s="1"/>
      <c r="U62" s="1"/>
    </row>
    <row r="63" ht="12.75" customHeight="1">
      <c r="A63" s="332" t="s">
        <v>679</v>
      </c>
      <c r="B63" s="194"/>
      <c r="C63" s="194"/>
      <c r="D63" s="332"/>
      <c r="E63" s="323">
        <v>1.0</v>
      </c>
      <c r="F63" s="333" t="s">
        <v>680</v>
      </c>
      <c r="G63" s="168" t="s">
        <v>697</v>
      </c>
      <c r="H63" s="224" t="s">
        <v>1127</v>
      </c>
      <c r="I63" s="334" t="s">
        <v>44</v>
      </c>
      <c r="J63" s="50" t="s">
        <v>44</v>
      </c>
      <c r="K63" s="50"/>
      <c r="L63" s="50" t="s">
        <v>44</v>
      </c>
      <c r="M63" s="50" t="s">
        <v>44</v>
      </c>
      <c r="N63" s="50"/>
      <c r="O63" s="334"/>
      <c r="P63" s="50"/>
      <c r="Q63" s="50" t="s">
        <v>44</v>
      </c>
      <c r="R63" s="50" t="s">
        <v>44</v>
      </c>
      <c r="S63" s="51" t="s">
        <v>44</v>
      </c>
      <c r="T63" s="1"/>
      <c r="U63" s="1"/>
    </row>
    <row r="64" ht="12.75" customHeight="1">
      <c r="A64" s="332" t="s">
        <v>679</v>
      </c>
      <c r="B64" s="212"/>
      <c r="C64" s="194"/>
      <c r="D64" s="332" t="s">
        <v>39</v>
      </c>
      <c r="E64" s="323">
        <v>1.0</v>
      </c>
      <c r="F64" s="333" t="s">
        <v>680</v>
      </c>
      <c r="G64" s="168" t="s">
        <v>699</v>
      </c>
      <c r="H64" s="224" t="s">
        <v>1128</v>
      </c>
      <c r="I64" s="334"/>
      <c r="J64" s="50"/>
      <c r="K64" s="50"/>
      <c r="L64" s="50"/>
      <c r="M64" s="50"/>
      <c r="N64" s="50"/>
      <c r="O64" s="334"/>
      <c r="P64" s="50"/>
      <c r="Q64" s="50" t="s">
        <v>44</v>
      </c>
      <c r="R64" s="50"/>
      <c r="S64" s="51"/>
      <c r="T64" s="1"/>
      <c r="U64" s="1"/>
    </row>
    <row r="65" ht="12.75" customHeight="1">
      <c r="A65" s="332" t="s">
        <v>679</v>
      </c>
      <c r="B65" s="194"/>
      <c r="C65" s="194"/>
      <c r="D65" s="337"/>
      <c r="E65" s="323">
        <v>1.0</v>
      </c>
      <c r="F65" s="333" t="s">
        <v>680</v>
      </c>
      <c r="G65" s="168" t="s">
        <v>701</v>
      </c>
      <c r="H65" s="176" t="s">
        <v>1129</v>
      </c>
      <c r="I65" s="334"/>
      <c r="J65" s="50" t="s">
        <v>44</v>
      </c>
      <c r="K65" s="50"/>
      <c r="L65" s="50"/>
      <c r="M65" s="50" t="s">
        <v>44</v>
      </c>
      <c r="N65" s="50"/>
      <c r="O65" s="334"/>
      <c r="P65" s="50"/>
      <c r="Q65" s="50"/>
      <c r="R65" s="50"/>
      <c r="S65" s="51"/>
      <c r="T65" s="1"/>
      <c r="U65" s="1"/>
    </row>
    <row r="66" ht="12.75" customHeight="1">
      <c r="A66" s="328" t="s">
        <v>703</v>
      </c>
      <c r="B66" s="324"/>
      <c r="C66" s="324"/>
      <c r="D66" s="323"/>
      <c r="E66" s="339"/>
      <c r="F66" s="331" t="s">
        <v>1130</v>
      </c>
      <c r="G66" s="321"/>
      <c r="H66" s="321"/>
      <c r="I66" s="325"/>
      <c r="J66" s="326"/>
      <c r="K66" s="326"/>
      <c r="L66" s="326"/>
      <c r="M66" s="326"/>
      <c r="N66" s="326"/>
      <c r="O66" s="325"/>
      <c r="P66" s="326"/>
      <c r="Q66" s="326"/>
      <c r="R66" s="326"/>
      <c r="S66" s="327"/>
      <c r="T66" s="1"/>
      <c r="U66" s="1"/>
    </row>
    <row r="67" ht="12.75" customHeight="1">
      <c r="A67" s="332" t="s">
        <v>703</v>
      </c>
      <c r="B67" s="212"/>
      <c r="C67" s="194"/>
      <c r="D67" s="332" t="s">
        <v>39</v>
      </c>
      <c r="E67" s="323">
        <v>1.0</v>
      </c>
      <c r="F67" s="333" t="s">
        <v>704</v>
      </c>
      <c r="G67" s="168" t="s">
        <v>705</v>
      </c>
      <c r="H67" s="176" t="s">
        <v>1131</v>
      </c>
      <c r="I67" s="334" t="s">
        <v>44</v>
      </c>
      <c r="J67" s="50" t="s">
        <v>44</v>
      </c>
      <c r="K67" s="50"/>
      <c r="L67" s="50"/>
      <c r="M67" s="50"/>
      <c r="N67" s="50"/>
      <c r="O67" s="334"/>
      <c r="P67" s="50"/>
      <c r="Q67" s="50"/>
      <c r="R67" s="50" t="s">
        <v>44</v>
      </c>
      <c r="S67" s="51"/>
      <c r="T67" s="1"/>
      <c r="U67" s="1"/>
    </row>
    <row r="68" ht="12.75" customHeight="1">
      <c r="A68" s="332" t="s">
        <v>703</v>
      </c>
      <c r="B68" s="194"/>
      <c r="C68" s="194"/>
      <c r="D68" s="332"/>
      <c r="E68" s="323">
        <v>1.0</v>
      </c>
      <c r="F68" s="333" t="s">
        <v>704</v>
      </c>
      <c r="G68" s="168" t="s">
        <v>707</v>
      </c>
      <c r="H68" s="224" t="s">
        <v>1132</v>
      </c>
      <c r="I68" s="334" t="s">
        <v>44</v>
      </c>
      <c r="J68" s="50"/>
      <c r="K68" s="50"/>
      <c r="L68" s="50"/>
      <c r="M68" s="50"/>
      <c r="N68" s="50"/>
      <c r="O68" s="334"/>
      <c r="P68" s="50"/>
      <c r="Q68" s="50"/>
      <c r="R68" s="50" t="s">
        <v>44</v>
      </c>
      <c r="S68" s="51"/>
      <c r="T68" s="1"/>
      <c r="U68" s="1"/>
    </row>
    <row r="69" ht="12.75" customHeight="1">
      <c r="A69" s="332" t="s">
        <v>703</v>
      </c>
      <c r="B69" s="194"/>
      <c r="C69" s="194"/>
      <c r="D69" s="332"/>
      <c r="E69" s="323">
        <v>1.0</v>
      </c>
      <c r="F69" s="333" t="s">
        <v>704</v>
      </c>
      <c r="G69" s="168" t="s">
        <v>709</v>
      </c>
      <c r="H69" s="224" t="s">
        <v>1133</v>
      </c>
      <c r="I69" s="334" t="s">
        <v>44</v>
      </c>
      <c r="J69" s="50"/>
      <c r="K69" s="50"/>
      <c r="L69" s="50"/>
      <c r="M69" s="50"/>
      <c r="N69" s="50"/>
      <c r="O69" s="334"/>
      <c r="P69" s="50"/>
      <c r="Q69" s="50"/>
      <c r="R69" s="50"/>
      <c r="S69" s="51" t="s">
        <v>44</v>
      </c>
      <c r="T69" s="1"/>
      <c r="U69" s="1"/>
    </row>
    <row r="70" ht="12.75" customHeight="1">
      <c r="A70" s="332" t="s">
        <v>703</v>
      </c>
      <c r="B70" s="194"/>
      <c r="C70" s="194"/>
      <c r="D70" s="332"/>
      <c r="E70" s="323">
        <v>1.0</v>
      </c>
      <c r="F70" s="333" t="s">
        <v>704</v>
      </c>
      <c r="G70" s="168" t="s">
        <v>711</v>
      </c>
      <c r="H70" s="224" t="s">
        <v>1134</v>
      </c>
      <c r="I70" s="334" t="s">
        <v>44</v>
      </c>
      <c r="J70" s="50"/>
      <c r="K70" s="50"/>
      <c r="L70" s="50"/>
      <c r="M70" s="50"/>
      <c r="N70" s="50"/>
      <c r="O70" s="334"/>
      <c r="P70" s="50"/>
      <c r="Q70" s="50"/>
      <c r="R70" s="50"/>
      <c r="S70" s="51"/>
      <c r="T70" s="1"/>
      <c r="U70" s="1"/>
    </row>
    <row r="71" ht="12.75" customHeight="1">
      <c r="A71" s="332" t="s">
        <v>703</v>
      </c>
      <c r="B71" s="194"/>
      <c r="C71" s="194"/>
      <c r="D71" s="332"/>
      <c r="E71" s="323">
        <v>1.0</v>
      </c>
      <c r="F71" s="333" t="s">
        <v>704</v>
      </c>
      <c r="G71" s="168" t="s">
        <v>713</v>
      </c>
      <c r="H71" s="224" t="s">
        <v>1135</v>
      </c>
      <c r="I71" s="334" t="s">
        <v>44</v>
      </c>
      <c r="J71" s="50" t="s">
        <v>44</v>
      </c>
      <c r="K71" s="50"/>
      <c r="L71" s="50"/>
      <c r="M71" s="50"/>
      <c r="N71" s="50"/>
      <c r="O71" s="334"/>
      <c r="P71" s="50"/>
      <c r="Q71" s="50"/>
      <c r="R71" s="50" t="s">
        <v>44</v>
      </c>
      <c r="S71" s="51" t="s">
        <v>44</v>
      </c>
      <c r="T71" s="1"/>
      <c r="U71" s="1"/>
    </row>
    <row r="72" ht="12.75" customHeight="1">
      <c r="A72" s="332" t="s">
        <v>703</v>
      </c>
      <c r="B72" s="336"/>
      <c r="C72" s="336"/>
      <c r="D72" s="332"/>
      <c r="E72" s="323">
        <v>2.0</v>
      </c>
      <c r="F72" s="333" t="s">
        <v>704</v>
      </c>
      <c r="G72" s="168" t="s">
        <v>715</v>
      </c>
      <c r="H72" s="287" t="s">
        <v>716</v>
      </c>
      <c r="I72" s="334" t="s">
        <v>44</v>
      </c>
      <c r="J72" s="50" t="s">
        <v>44</v>
      </c>
      <c r="K72" s="50"/>
      <c r="L72" s="50"/>
      <c r="M72" s="50"/>
      <c r="N72" s="50"/>
      <c r="O72" s="334"/>
      <c r="P72" s="50"/>
      <c r="Q72" s="50"/>
      <c r="R72" s="50" t="s">
        <v>44</v>
      </c>
      <c r="S72" s="51" t="s">
        <v>44</v>
      </c>
      <c r="T72" s="1"/>
      <c r="U72" s="1"/>
    </row>
    <row r="73" ht="12.75" customHeight="1">
      <c r="A73" s="332" t="s">
        <v>703</v>
      </c>
      <c r="B73" s="336"/>
      <c r="C73" s="336"/>
      <c r="D73" s="332"/>
      <c r="E73" s="323">
        <v>3.0</v>
      </c>
      <c r="F73" s="333" t="s">
        <v>704</v>
      </c>
      <c r="G73" s="168" t="s">
        <v>717</v>
      </c>
      <c r="H73" s="287" t="s">
        <v>718</v>
      </c>
      <c r="I73" s="334" t="s">
        <v>44</v>
      </c>
      <c r="J73" s="50" t="s">
        <v>44</v>
      </c>
      <c r="K73" s="50"/>
      <c r="L73" s="50"/>
      <c r="M73" s="50"/>
      <c r="N73" s="50"/>
      <c r="O73" s="334"/>
      <c r="P73" s="50"/>
      <c r="Q73" s="50"/>
      <c r="R73" s="50" t="s">
        <v>44</v>
      </c>
      <c r="S73" s="51" t="s">
        <v>44</v>
      </c>
      <c r="T73" s="1"/>
      <c r="U73" s="1"/>
    </row>
    <row r="74" ht="12.75" customHeight="1">
      <c r="A74" s="332" t="s">
        <v>703</v>
      </c>
      <c r="B74" s="194"/>
      <c r="C74" s="194"/>
      <c r="D74" s="332"/>
      <c r="E74" s="323">
        <v>1.0</v>
      </c>
      <c r="F74" s="333" t="s">
        <v>704</v>
      </c>
      <c r="G74" s="168" t="s">
        <v>719</v>
      </c>
      <c r="H74" s="224" t="s">
        <v>1136</v>
      </c>
      <c r="I74" s="334" t="s">
        <v>44</v>
      </c>
      <c r="J74" s="50"/>
      <c r="K74" s="50"/>
      <c r="L74" s="50"/>
      <c r="M74" s="50"/>
      <c r="N74" s="50"/>
      <c r="O74" s="334"/>
      <c r="P74" s="50"/>
      <c r="Q74" s="50"/>
      <c r="R74" s="50" t="s">
        <v>44</v>
      </c>
      <c r="S74" s="51" t="s">
        <v>44</v>
      </c>
      <c r="T74" s="1"/>
      <c r="U74" s="1"/>
    </row>
    <row r="75" ht="12.75" customHeight="1">
      <c r="A75" s="332" t="s">
        <v>703</v>
      </c>
      <c r="B75" s="212"/>
      <c r="C75" s="194"/>
      <c r="D75" s="332" t="s">
        <v>39</v>
      </c>
      <c r="E75" s="323">
        <v>1.0</v>
      </c>
      <c r="F75" s="333" t="s">
        <v>704</v>
      </c>
      <c r="G75" s="168" t="s">
        <v>721</v>
      </c>
      <c r="H75" s="224" t="s">
        <v>1137</v>
      </c>
      <c r="I75" s="334" t="s">
        <v>44</v>
      </c>
      <c r="J75" s="50"/>
      <c r="K75" s="50"/>
      <c r="L75" s="50"/>
      <c r="M75" s="50"/>
      <c r="N75" s="50"/>
      <c r="O75" s="334"/>
      <c r="P75" s="50"/>
      <c r="Q75" s="50"/>
      <c r="R75" s="50"/>
      <c r="S75" s="51" t="s">
        <v>44</v>
      </c>
      <c r="T75" s="1"/>
      <c r="U75" s="1"/>
    </row>
    <row r="76" ht="12.75" customHeight="1">
      <c r="A76" s="332" t="s">
        <v>703</v>
      </c>
      <c r="B76" s="194"/>
      <c r="C76" s="194"/>
      <c r="D76" s="332"/>
      <c r="E76" s="323">
        <v>1.0</v>
      </c>
      <c r="F76" s="333" t="s">
        <v>704</v>
      </c>
      <c r="G76" s="168" t="s">
        <v>723</v>
      </c>
      <c r="H76" s="224" t="s">
        <v>1138</v>
      </c>
      <c r="I76" s="334" t="s">
        <v>44</v>
      </c>
      <c r="J76" s="50" t="s">
        <v>44</v>
      </c>
      <c r="K76" s="50"/>
      <c r="L76" s="50"/>
      <c r="M76" s="50"/>
      <c r="N76" s="50" t="s">
        <v>44</v>
      </c>
      <c r="O76" s="334"/>
      <c r="P76" s="50"/>
      <c r="Q76" s="50"/>
      <c r="R76" s="50"/>
      <c r="S76" s="51" t="s">
        <v>44</v>
      </c>
      <c r="T76" s="1"/>
      <c r="U76" s="1"/>
    </row>
    <row r="77" ht="12.75" customHeight="1">
      <c r="A77" s="332" t="s">
        <v>703</v>
      </c>
      <c r="B77" s="212"/>
      <c r="C77" s="194"/>
      <c r="D77" s="332" t="s">
        <v>39</v>
      </c>
      <c r="E77" s="323">
        <v>1.0</v>
      </c>
      <c r="F77" s="333" t="s">
        <v>704</v>
      </c>
      <c r="G77" s="168" t="s">
        <v>725</v>
      </c>
      <c r="H77" s="224" t="s">
        <v>1139</v>
      </c>
      <c r="I77" s="334" t="s">
        <v>44</v>
      </c>
      <c r="J77" s="50"/>
      <c r="K77" s="50"/>
      <c r="L77" s="50"/>
      <c r="M77" s="50"/>
      <c r="N77" s="50"/>
      <c r="O77" s="334"/>
      <c r="P77" s="50"/>
      <c r="Q77" s="50"/>
      <c r="R77" s="50" t="s">
        <v>44</v>
      </c>
      <c r="S77" s="51" t="s">
        <v>44</v>
      </c>
      <c r="T77" s="1"/>
      <c r="U77" s="1"/>
    </row>
    <row r="78" ht="12.75" customHeight="1">
      <c r="A78" s="332" t="s">
        <v>703</v>
      </c>
      <c r="B78" s="336"/>
      <c r="C78" s="336"/>
      <c r="D78" s="332"/>
      <c r="E78" s="323">
        <v>2.0</v>
      </c>
      <c r="F78" s="333" t="s">
        <v>704</v>
      </c>
      <c r="G78" s="168" t="s">
        <v>727</v>
      </c>
      <c r="H78" s="287" t="s">
        <v>1140</v>
      </c>
      <c r="I78" s="334" t="s">
        <v>44</v>
      </c>
      <c r="J78" s="50"/>
      <c r="K78" s="50"/>
      <c r="L78" s="50"/>
      <c r="M78" s="50"/>
      <c r="N78" s="50"/>
      <c r="O78" s="334"/>
      <c r="P78" s="50"/>
      <c r="Q78" s="50"/>
      <c r="R78" s="50" t="s">
        <v>44</v>
      </c>
      <c r="S78" s="51" t="s">
        <v>44</v>
      </c>
      <c r="T78" s="1"/>
      <c r="U78" s="1"/>
    </row>
    <row r="79" ht="12.75" customHeight="1">
      <c r="A79" s="332" t="s">
        <v>703</v>
      </c>
      <c r="B79" s="336"/>
      <c r="C79" s="336"/>
      <c r="D79" s="332"/>
      <c r="E79" s="323">
        <v>3.0</v>
      </c>
      <c r="F79" s="333" t="s">
        <v>704</v>
      </c>
      <c r="G79" s="168" t="s">
        <v>729</v>
      </c>
      <c r="H79" s="287" t="s">
        <v>1141</v>
      </c>
      <c r="I79" s="334" t="s">
        <v>44</v>
      </c>
      <c r="J79" s="50"/>
      <c r="K79" s="50"/>
      <c r="L79" s="50"/>
      <c r="M79" s="50"/>
      <c r="N79" s="50"/>
      <c r="O79" s="334"/>
      <c r="P79" s="50"/>
      <c r="Q79" s="50"/>
      <c r="R79" s="50" t="s">
        <v>44</v>
      </c>
      <c r="S79" s="51" t="s">
        <v>44</v>
      </c>
      <c r="T79" s="1"/>
      <c r="U79" s="1"/>
    </row>
    <row r="80" ht="12.75" customHeight="1">
      <c r="A80" s="332" t="s">
        <v>703</v>
      </c>
      <c r="B80" s="336"/>
      <c r="C80" s="336"/>
      <c r="D80" s="332"/>
      <c r="E80" s="323">
        <v>4.0</v>
      </c>
      <c r="F80" s="333" t="s">
        <v>704</v>
      </c>
      <c r="G80" s="168" t="s">
        <v>731</v>
      </c>
      <c r="H80" s="287" t="s">
        <v>1142</v>
      </c>
      <c r="I80" s="334" t="s">
        <v>44</v>
      </c>
      <c r="J80" s="50"/>
      <c r="K80" s="50"/>
      <c r="L80" s="50"/>
      <c r="M80" s="50"/>
      <c r="N80" s="50"/>
      <c r="O80" s="334"/>
      <c r="P80" s="50"/>
      <c r="Q80" s="50"/>
      <c r="R80" s="50" t="s">
        <v>44</v>
      </c>
      <c r="S80" s="51" t="s">
        <v>44</v>
      </c>
      <c r="T80" s="1"/>
      <c r="U80" s="1"/>
    </row>
    <row r="81" ht="12.75" customHeight="1">
      <c r="A81" s="332" t="s">
        <v>703</v>
      </c>
      <c r="B81" s="194"/>
      <c r="C81" s="194"/>
      <c r="D81" s="332"/>
      <c r="E81" s="323">
        <v>1.0</v>
      </c>
      <c r="F81" s="333" t="s">
        <v>704</v>
      </c>
      <c r="G81" s="168" t="s">
        <v>733</v>
      </c>
      <c r="H81" s="176" t="s">
        <v>1143</v>
      </c>
      <c r="I81" s="334" t="s">
        <v>44</v>
      </c>
      <c r="J81" s="50"/>
      <c r="K81" s="50"/>
      <c r="L81" s="50"/>
      <c r="M81" s="50"/>
      <c r="N81" s="50"/>
      <c r="O81" s="334"/>
      <c r="P81" s="50"/>
      <c r="Q81" s="50"/>
      <c r="R81" s="50" t="s">
        <v>44</v>
      </c>
      <c r="S81" s="51" t="s">
        <v>44</v>
      </c>
      <c r="T81" s="1"/>
      <c r="U81" s="1"/>
    </row>
    <row r="82" ht="12.75" customHeight="1">
      <c r="A82" s="332" t="s">
        <v>703</v>
      </c>
      <c r="B82" s="194"/>
      <c r="C82" s="194"/>
      <c r="D82" s="332"/>
      <c r="E82" s="323">
        <v>1.0</v>
      </c>
      <c r="F82" s="333" t="s">
        <v>704</v>
      </c>
      <c r="G82" s="168" t="s">
        <v>735</v>
      </c>
      <c r="H82" s="176" t="s">
        <v>1144</v>
      </c>
      <c r="I82" s="334" t="s">
        <v>44</v>
      </c>
      <c r="J82" s="50" t="s">
        <v>44</v>
      </c>
      <c r="K82" s="50"/>
      <c r="L82" s="50"/>
      <c r="M82" s="50"/>
      <c r="N82" s="50"/>
      <c r="O82" s="334"/>
      <c r="P82" s="50"/>
      <c r="Q82" s="50"/>
      <c r="R82" s="50"/>
      <c r="S82" s="51" t="s">
        <v>44</v>
      </c>
      <c r="T82" s="1"/>
      <c r="U82" s="1"/>
    </row>
    <row r="83" ht="12.75" customHeight="1">
      <c r="A83" s="332" t="s">
        <v>703</v>
      </c>
      <c r="B83" s="336"/>
      <c r="C83" s="336"/>
      <c r="D83" s="332"/>
      <c r="E83" s="323">
        <v>2.0</v>
      </c>
      <c r="F83" s="333" t="s">
        <v>704</v>
      </c>
      <c r="G83" s="168" t="s">
        <v>737</v>
      </c>
      <c r="H83" s="169" t="s">
        <v>738</v>
      </c>
      <c r="I83" s="334" t="s">
        <v>44</v>
      </c>
      <c r="J83" s="50" t="s">
        <v>44</v>
      </c>
      <c r="K83" s="50"/>
      <c r="L83" s="50"/>
      <c r="M83" s="50"/>
      <c r="N83" s="50"/>
      <c r="O83" s="334"/>
      <c r="P83" s="50"/>
      <c r="Q83" s="50"/>
      <c r="R83" s="50"/>
      <c r="S83" s="51" t="s">
        <v>44</v>
      </c>
      <c r="T83" s="1"/>
      <c r="U83" s="1"/>
    </row>
    <row r="84" ht="12.75" customHeight="1">
      <c r="A84" s="332" t="s">
        <v>703</v>
      </c>
      <c r="B84" s="194"/>
      <c r="C84" s="194"/>
      <c r="D84" s="332"/>
      <c r="E84" s="323">
        <v>1.0</v>
      </c>
      <c r="F84" s="333" t="s">
        <v>704</v>
      </c>
      <c r="G84" s="168" t="s">
        <v>739</v>
      </c>
      <c r="H84" s="176" t="s">
        <v>1145</v>
      </c>
      <c r="I84" s="334" t="s">
        <v>44</v>
      </c>
      <c r="J84" s="50"/>
      <c r="K84" s="50"/>
      <c r="L84" s="50"/>
      <c r="M84" s="50"/>
      <c r="N84" s="50"/>
      <c r="O84" s="334"/>
      <c r="P84" s="50"/>
      <c r="Q84" s="50"/>
      <c r="R84" s="50"/>
      <c r="S84" s="51"/>
      <c r="T84" s="1"/>
      <c r="U84" s="1"/>
    </row>
    <row r="85" ht="12.75" customHeight="1">
      <c r="A85" s="332" t="s">
        <v>703</v>
      </c>
      <c r="B85" s="336"/>
      <c r="C85" s="336"/>
      <c r="D85" s="332"/>
      <c r="E85" s="323">
        <v>2.0</v>
      </c>
      <c r="F85" s="333" t="s">
        <v>704</v>
      </c>
      <c r="G85" s="168" t="s">
        <v>741</v>
      </c>
      <c r="H85" s="169" t="s">
        <v>1146</v>
      </c>
      <c r="I85" s="334" t="s">
        <v>44</v>
      </c>
      <c r="J85" s="50"/>
      <c r="K85" s="50"/>
      <c r="L85" s="50"/>
      <c r="M85" s="50"/>
      <c r="N85" s="50"/>
      <c r="O85" s="334"/>
      <c r="P85" s="50"/>
      <c r="Q85" s="50"/>
      <c r="R85" s="50"/>
      <c r="S85" s="51"/>
      <c r="T85" s="1"/>
      <c r="U85" s="1"/>
    </row>
    <row r="86" ht="12.75" customHeight="1">
      <c r="A86" s="332" t="s">
        <v>703</v>
      </c>
      <c r="B86" s="194"/>
      <c r="C86" s="194"/>
      <c r="D86" s="332"/>
      <c r="E86" s="323">
        <v>1.0</v>
      </c>
      <c r="F86" s="333" t="s">
        <v>704</v>
      </c>
      <c r="G86" s="168" t="s">
        <v>743</v>
      </c>
      <c r="H86" s="169" t="s">
        <v>1147</v>
      </c>
      <c r="I86" s="334"/>
      <c r="J86" s="50"/>
      <c r="K86" s="50"/>
      <c r="L86" s="50" t="s">
        <v>44</v>
      </c>
      <c r="M86" s="50"/>
      <c r="N86" s="50"/>
      <c r="O86" s="334"/>
      <c r="P86" s="50"/>
      <c r="Q86" s="50"/>
      <c r="R86" s="50"/>
      <c r="S86" s="51"/>
      <c r="T86" s="1"/>
      <c r="U86" s="1"/>
    </row>
    <row r="87" ht="12.75" customHeight="1">
      <c r="A87" s="267"/>
      <c r="B87" s="296"/>
      <c r="C87" s="296"/>
      <c r="D87" s="267"/>
      <c r="E87" s="297"/>
      <c r="F87" s="267"/>
      <c r="G87" s="267"/>
      <c r="H87" s="267"/>
      <c r="I87" s="267"/>
      <c r="J87" s="267"/>
      <c r="K87" s="267"/>
      <c r="L87" s="267"/>
      <c r="M87" s="267"/>
      <c r="N87" s="267"/>
      <c r="O87" s="267"/>
      <c r="P87" s="267"/>
      <c r="Q87" s="267"/>
      <c r="R87" s="267"/>
      <c r="S87" s="267"/>
      <c r="T87" s="1"/>
      <c r="U87" s="1"/>
    </row>
    <row r="88" ht="12.75" customHeight="1">
      <c r="A88" s="267"/>
      <c r="B88" s="296"/>
      <c r="C88" s="296"/>
      <c r="D88" s="267"/>
      <c r="E88" s="297"/>
      <c r="F88" s="267"/>
      <c r="G88" s="267"/>
      <c r="H88" s="267"/>
      <c r="I88" s="267"/>
      <c r="J88" s="267"/>
      <c r="K88" s="267"/>
      <c r="L88" s="267"/>
      <c r="M88" s="267"/>
      <c r="N88" s="267"/>
      <c r="O88" s="267"/>
      <c r="P88" s="267"/>
      <c r="Q88" s="267"/>
      <c r="R88" s="267"/>
      <c r="S88" s="267"/>
      <c r="T88" s="1"/>
      <c r="U88" s="1"/>
    </row>
    <row r="89" ht="12.75" customHeight="1">
      <c r="A89" s="267"/>
      <c r="B89" s="296"/>
      <c r="C89" s="296"/>
      <c r="D89" s="267"/>
      <c r="E89" s="297"/>
      <c r="F89" s="267"/>
      <c r="G89" s="267"/>
      <c r="H89" s="267"/>
      <c r="I89" s="267"/>
      <c r="J89" s="267"/>
      <c r="K89" s="267"/>
      <c r="L89" s="267"/>
      <c r="M89" s="267"/>
      <c r="N89" s="267"/>
      <c r="O89" s="267"/>
      <c r="P89" s="267"/>
      <c r="Q89" s="267"/>
      <c r="R89" s="267"/>
      <c r="S89" s="267"/>
      <c r="T89" s="1"/>
      <c r="U89" s="1"/>
    </row>
    <row r="90" ht="12.75" customHeight="1">
      <c r="A90" s="267"/>
      <c r="B90" s="296"/>
      <c r="C90" s="296"/>
      <c r="D90" s="267"/>
      <c r="E90" s="297"/>
      <c r="F90" s="267"/>
      <c r="G90" s="267"/>
      <c r="H90" s="267"/>
      <c r="I90" s="267"/>
      <c r="J90" s="267"/>
      <c r="K90" s="267"/>
      <c r="L90" s="267"/>
      <c r="M90" s="267"/>
      <c r="N90" s="267"/>
      <c r="O90" s="267"/>
      <c r="P90" s="267"/>
      <c r="Q90" s="267"/>
      <c r="R90" s="267"/>
      <c r="S90" s="267"/>
      <c r="T90" s="1"/>
      <c r="U90" s="1"/>
    </row>
    <row r="91" ht="12.75" customHeight="1">
      <c r="A91" s="267"/>
      <c r="B91" s="296"/>
      <c r="C91" s="296"/>
      <c r="D91" s="267"/>
      <c r="E91" s="297"/>
      <c r="F91" s="267"/>
      <c r="G91" s="267"/>
      <c r="H91" s="267"/>
      <c r="I91" s="267"/>
      <c r="J91" s="267"/>
      <c r="K91" s="267"/>
      <c r="L91" s="267"/>
      <c r="M91" s="267"/>
      <c r="N91" s="267"/>
      <c r="O91" s="267"/>
      <c r="P91" s="267"/>
      <c r="Q91" s="267"/>
      <c r="R91" s="267"/>
      <c r="S91" s="267"/>
      <c r="T91" s="1"/>
      <c r="U91" s="1"/>
    </row>
    <row r="92" ht="12.75" customHeight="1">
      <c r="A92" s="267"/>
      <c r="B92" s="296"/>
      <c r="C92" s="296"/>
      <c r="D92" s="267"/>
      <c r="E92" s="297"/>
      <c r="F92" s="267"/>
      <c r="G92" s="267"/>
      <c r="H92" s="267"/>
      <c r="I92" s="267"/>
      <c r="J92" s="267"/>
      <c r="K92" s="267"/>
      <c r="L92" s="267"/>
      <c r="M92" s="267"/>
      <c r="N92" s="267"/>
      <c r="O92" s="267"/>
      <c r="P92" s="267"/>
      <c r="Q92" s="267"/>
      <c r="R92" s="267"/>
      <c r="S92" s="267"/>
      <c r="T92" s="1"/>
      <c r="U92" s="1"/>
    </row>
    <row r="93" ht="12.75" customHeight="1">
      <c r="A93" s="1"/>
      <c r="B93" s="1"/>
      <c r="C93" s="1"/>
      <c r="D93" s="1"/>
      <c r="E93" s="1"/>
      <c r="F93" s="1"/>
      <c r="G93" s="1"/>
      <c r="H93" s="1"/>
      <c r="I93" s="1"/>
      <c r="J93" s="1"/>
      <c r="K93" s="1"/>
      <c r="L93" s="1"/>
      <c r="M93" s="1"/>
      <c r="N93" s="1"/>
      <c r="O93" s="1"/>
      <c r="P93" s="1"/>
      <c r="Q93" s="1"/>
      <c r="R93" s="1"/>
      <c r="S93" s="1"/>
      <c r="T93" s="1"/>
      <c r="U93" s="1"/>
    </row>
    <row r="94" ht="12.75" customHeight="1">
      <c r="A94" s="1"/>
      <c r="B94" s="1"/>
      <c r="C94" s="1"/>
      <c r="D94" s="1"/>
      <c r="E94" s="1"/>
      <c r="F94" s="1"/>
      <c r="G94" s="1"/>
      <c r="H94" s="1"/>
      <c r="I94" s="1"/>
      <c r="J94" s="1"/>
      <c r="K94" s="1"/>
      <c r="L94" s="1"/>
      <c r="M94" s="1"/>
      <c r="N94" s="1"/>
      <c r="O94" s="1"/>
      <c r="P94" s="1"/>
      <c r="Q94" s="1"/>
      <c r="R94" s="1"/>
      <c r="S94" s="1"/>
      <c r="T94" s="1"/>
      <c r="U94" s="1"/>
    </row>
    <row r="95" ht="12.75" customHeight="1">
      <c r="A95" s="1"/>
      <c r="B95" s="1"/>
      <c r="C95" s="1"/>
      <c r="D95" s="1"/>
      <c r="E95" s="1"/>
      <c r="F95" s="1"/>
      <c r="G95" s="1"/>
      <c r="H95" s="1"/>
      <c r="I95" s="1"/>
      <c r="J95" s="1"/>
      <c r="K95" s="1"/>
      <c r="L95" s="1"/>
      <c r="M95" s="1"/>
      <c r="N95" s="1"/>
      <c r="O95" s="1"/>
      <c r="P95" s="1"/>
      <c r="Q95" s="1"/>
      <c r="R95" s="1"/>
      <c r="S95" s="1"/>
      <c r="T95" s="1"/>
      <c r="U95" s="1"/>
    </row>
    <row r="96" ht="12.75" customHeight="1">
      <c r="A96" s="1"/>
      <c r="B96" s="1"/>
      <c r="C96" s="1"/>
      <c r="D96" s="1"/>
      <c r="E96" s="1"/>
      <c r="F96" s="1"/>
      <c r="G96" s="1"/>
      <c r="H96" s="1"/>
      <c r="I96" s="1"/>
      <c r="J96" s="1"/>
      <c r="K96" s="1"/>
      <c r="L96" s="1"/>
      <c r="M96" s="1"/>
      <c r="N96" s="1"/>
      <c r="O96" s="1"/>
      <c r="P96" s="1"/>
      <c r="Q96" s="1"/>
      <c r="R96" s="1"/>
      <c r="S96" s="1"/>
      <c r="T96" s="1"/>
      <c r="U96" s="1"/>
    </row>
    <row r="97" ht="12.75" customHeight="1">
      <c r="A97" s="1"/>
      <c r="B97" s="1"/>
      <c r="C97" s="1"/>
      <c r="D97" s="1"/>
      <c r="E97" s="1"/>
      <c r="F97" s="1"/>
      <c r="G97" s="1"/>
      <c r="H97" s="1"/>
      <c r="I97" s="1"/>
      <c r="J97" s="1"/>
      <c r="K97" s="1"/>
      <c r="L97" s="1"/>
      <c r="M97" s="1"/>
      <c r="N97" s="1"/>
      <c r="O97" s="1"/>
      <c r="P97" s="1"/>
      <c r="Q97" s="1"/>
      <c r="R97" s="1"/>
      <c r="S97" s="1"/>
      <c r="T97" s="1"/>
      <c r="U97" s="1"/>
    </row>
    <row r="98" ht="12.75" customHeight="1">
      <c r="A98" s="1"/>
      <c r="B98" s="1"/>
      <c r="C98" s="1"/>
      <c r="D98" s="1"/>
      <c r="E98" s="1"/>
      <c r="F98" s="1"/>
      <c r="G98" s="1"/>
      <c r="H98" s="1"/>
      <c r="I98" s="1"/>
      <c r="J98" s="1"/>
      <c r="K98" s="1"/>
      <c r="L98" s="1"/>
      <c r="M98" s="1"/>
      <c r="N98" s="1"/>
      <c r="O98" s="1"/>
      <c r="P98" s="1"/>
      <c r="Q98" s="1"/>
      <c r="R98" s="1"/>
      <c r="S98" s="1"/>
      <c r="T98" s="1"/>
      <c r="U98" s="1"/>
    </row>
    <row r="99" ht="12.75" customHeight="1">
      <c r="A99" s="1"/>
      <c r="B99" s="1"/>
      <c r="C99" s="1"/>
      <c r="D99" s="1"/>
      <c r="E99" s="1"/>
      <c r="F99" s="1"/>
      <c r="G99" s="1"/>
      <c r="H99" s="1"/>
      <c r="I99" s="1"/>
      <c r="J99" s="1"/>
      <c r="K99" s="1"/>
      <c r="L99" s="1"/>
      <c r="M99" s="1"/>
      <c r="N99" s="1"/>
      <c r="O99" s="1"/>
      <c r="P99" s="1"/>
      <c r="Q99" s="1"/>
      <c r="R99" s="1"/>
      <c r="S99" s="1"/>
      <c r="T99" s="1"/>
      <c r="U99" s="1"/>
    </row>
    <row r="100" ht="12.75" customHeight="1">
      <c r="A100" s="1"/>
      <c r="B100" s="1"/>
      <c r="C100" s="1"/>
      <c r="D100" s="1"/>
      <c r="E100" s="1"/>
      <c r="F100" s="1"/>
      <c r="G100" s="1"/>
      <c r="H100" s="1"/>
      <c r="I100" s="1"/>
      <c r="J100" s="1"/>
      <c r="K100" s="1"/>
      <c r="L100" s="1"/>
      <c r="M100" s="1"/>
      <c r="N100" s="1"/>
      <c r="O100" s="1"/>
      <c r="P100" s="1"/>
      <c r="Q100" s="1"/>
      <c r="R100" s="1"/>
      <c r="S100" s="1"/>
      <c r="T100" s="1"/>
      <c r="U100" s="1"/>
    </row>
    <row r="101" ht="12.75" customHeight="1">
      <c r="B101" s="1"/>
      <c r="C101" s="1"/>
    </row>
    <row r="102" ht="12.75" customHeight="1">
      <c r="B102" s="1"/>
      <c r="C102" s="1"/>
    </row>
    <row r="103" ht="12.75" customHeight="1">
      <c r="B103" s="1"/>
      <c r="C103" s="1"/>
    </row>
    <row r="104" ht="12.75" customHeight="1">
      <c r="B104" s="1"/>
      <c r="C104" s="1"/>
    </row>
    <row r="105" ht="12.75" customHeight="1">
      <c r="B105" s="1"/>
      <c r="C105" s="1"/>
    </row>
  </sheetData>
  <mergeCells count="2">
    <mergeCell ref="I1:N1"/>
    <mergeCell ref="O1:S1"/>
  </mergeCells>
  <printOptions/>
  <pageMargins bottom="1.0" footer="0.0" header="0.0" left="1.0" right="1.0" top="1.0"/>
  <pageSetup paperSize="3" orientation="landscape"/>
  <headerFooter>
    <oddHeader>&amp;L&amp;F&amp;R&amp;A</oddHeader>
    <oddFooter>&amp;L&amp;D&amp;C000000&amp;P</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B635C"/>
    <outlinePr summaryBelow="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25.0"/>
    <col customWidth="1" min="2" max="2" width="13.0"/>
    <col customWidth="1" min="3" max="3" width="36.88"/>
    <col customWidth="1" min="4" max="5" width="15.0"/>
    <col customWidth="1" min="6" max="7" width="36.75"/>
    <col customWidth="1" min="8" max="8" width="70.0"/>
    <col customWidth="1" min="9" max="19" width="15.0"/>
    <col customWidth="1" min="20" max="21" width="14.38"/>
  </cols>
  <sheetData>
    <row r="1" ht="12.75" customHeight="1">
      <c r="A1" s="268"/>
      <c r="B1" s="269"/>
      <c r="C1" s="269"/>
      <c r="D1" s="38"/>
      <c r="E1" s="269"/>
      <c r="F1" s="38"/>
      <c r="G1" s="38"/>
      <c r="H1" s="39"/>
      <c r="I1" s="32" t="s">
        <v>19</v>
      </c>
      <c r="J1" s="33"/>
      <c r="K1" s="33"/>
      <c r="L1" s="33"/>
      <c r="M1" s="33"/>
      <c r="N1" s="34"/>
      <c r="O1" s="35" t="s">
        <v>20</v>
      </c>
      <c r="P1" s="33"/>
      <c r="Q1" s="33"/>
      <c r="R1" s="33"/>
      <c r="S1" s="34"/>
      <c r="T1" s="1"/>
      <c r="U1" s="1"/>
    </row>
    <row r="2" ht="12.75" customHeight="1">
      <c r="A2" s="37" t="s">
        <v>21</v>
      </c>
      <c r="B2" s="144" t="s">
        <v>823</v>
      </c>
      <c r="C2" s="144" t="s">
        <v>824</v>
      </c>
      <c r="D2" s="37" t="s">
        <v>22</v>
      </c>
      <c r="E2" s="144" t="s">
        <v>23</v>
      </c>
      <c r="F2" s="37" t="s">
        <v>24</v>
      </c>
      <c r="G2" s="37" t="s">
        <v>825</v>
      </c>
      <c r="H2" s="37" t="s">
        <v>26</v>
      </c>
      <c r="I2" s="40" t="s">
        <v>27</v>
      </c>
      <c r="J2" s="40" t="s">
        <v>28</v>
      </c>
      <c r="K2" s="40" t="s">
        <v>29</v>
      </c>
      <c r="L2" s="40" t="s">
        <v>30</v>
      </c>
      <c r="M2" s="40" t="s">
        <v>31</v>
      </c>
      <c r="N2" s="41" t="s">
        <v>32</v>
      </c>
      <c r="O2" s="146" t="s">
        <v>33</v>
      </c>
      <c r="P2" s="146" t="s">
        <v>34</v>
      </c>
      <c r="Q2" s="146" t="s">
        <v>35</v>
      </c>
      <c r="R2" s="146" t="s">
        <v>36</v>
      </c>
      <c r="S2" s="146" t="s">
        <v>37</v>
      </c>
      <c r="T2" s="1"/>
      <c r="U2" s="1"/>
    </row>
    <row r="3" ht="12.75" customHeight="1">
      <c r="A3" s="342" t="s">
        <v>1148</v>
      </c>
      <c r="B3" s="343"/>
      <c r="C3" s="343"/>
      <c r="D3" s="344"/>
      <c r="E3" s="345"/>
      <c r="F3" s="346"/>
      <c r="G3" s="346"/>
      <c r="H3" s="346"/>
      <c r="I3" s="347"/>
      <c r="J3" s="348"/>
      <c r="K3" s="348"/>
      <c r="L3" s="348"/>
      <c r="M3" s="348"/>
      <c r="N3" s="348"/>
      <c r="O3" s="347"/>
      <c r="P3" s="348"/>
      <c r="Q3" s="348"/>
      <c r="R3" s="348"/>
      <c r="S3" s="349"/>
      <c r="T3" s="1"/>
      <c r="U3" s="1"/>
    </row>
    <row r="4" ht="12.75" customHeight="1">
      <c r="A4" s="350" t="s">
        <v>745</v>
      </c>
      <c r="B4" s="351"/>
      <c r="C4" s="351"/>
      <c r="D4" s="352"/>
      <c r="E4" s="353">
        <f>E5+E6+E7+E8+E9+E10+E11+E14+E15+E17+E18+E19+E20+E22+E24+E25+E26+E27+E28+E29+E30+E31+E32+E33+E34+E36+E37+E39+E41+E42</f>
        <v>34</v>
      </c>
      <c r="F4" s="354" t="s">
        <v>1149</v>
      </c>
      <c r="G4" s="355"/>
      <c r="H4" s="356"/>
      <c r="I4" s="357"/>
      <c r="J4" s="358"/>
      <c r="K4" s="358"/>
      <c r="L4" s="358"/>
      <c r="M4" s="358"/>
      <c r="N4" s="358"/>
      <c r="O4" s="357"/>
      <c r="P4" s="358"/>
      <c r="Q4" s="358"/>
      <c r="R4" s="358"/>
      <c r="S4" s="359"/>
      <c r="T4" s="1"/>
      <c r="U4" s="1"/>
    </row>
    <row r="5" ht="12.75" customHeight="1">
      <c r="A5" s="344" t="s">
        <v>745</v>
      </c>
      <c r="B5" s="194"/>
      <c r="C5" s="194"/>
      <c r="D5" s="344"/>
      <c r="E5" s="360">
        <v>1.0</v>
      </c>
      <c r="F5" s="346" t="s">
        <v>746</v>
      </c>
      <c r="G5" s="168" t="s">
        <v>747</v>
      </c>
      <c r="H5" s="176" t="s">
        <v>1150</v>
      </c>
      <c r="I5" s="361"/>
      <c r="J5" s="50" t="s">
        <v>44</v>
      </c>
      <c r="K5" s="362"/>
      <c r="L5" s="362"/>
      <c r="M5" s="362"/>
      <c r="N5" s="362"/>
      <c r="O5" s="361"/>
      <c r="P5" s="362"/>
      <c r="Q5" s="362"/>
      <c r="R5" s="362"/>
      <c r="S5" s="51" t="s">
        <v>44</v>
      </c>
      <c r="T5" s="1"/>
      <c r="U5" s="1"/>
    </row>
    <row r="6" ht="12.75" customHeight="1">
      <c r="A6" s="344" t="s">
        <v>745</v>
      </c>
      <c r="B6" s="194"/>
      <c r="C6" s="194"/>
      <c r="D6" s="344"/>
      <c r="E6" s="360">
        <v>1.0</v>
      </c>
      <c r="F6" s="346" t="s">
        <v>746</v>
      </c>
      <c r="G6" s="168" t="s">
        <v>749</v>
      </c>
      <c r="H6" s="176" t="s">
        <v>1151</v>
      </c>
      <c r="I6" s="334"/>
      <c r="J6" s="50"/>
      <c r="K6" s="50"/>
      <c r="L6" s="50"/>
      <c r="M6" s="50"/>
      <c r="N6" s="50" t="s">
        <v>44</v>
      </c>
      <c r="O6" s="334"/>
      <c r="P6" s="50"/>
      <c r="Q6" s="50" t="s">
        <v>44</v>
      </c>
      <c r="R6" s="50"/>
      <c r="S6" s="51"/>
      <c r="T6" s="1"/>
      <c r="U6" s="1"/>
    </row>
    <row r="7" ht="12.75" customHeight="1">
      <c r="A7" s="344" t="s">
        <v>745</v>
      </c>
      <c r="B7" s="212"/>
      <c r="C7" s="194"/>
      <c r="D7" s="344" t="s">
        <v>39</v>
      </c>
      <c r="E7" s="360">
        <v>1.0</v>
      </c>
      <c r="F7" s="346" t="s">
        <v>746</v>
      </c>
      <c r="G7" s="168" t="s">
        <v>751</v>
      </c>
      <c r="H7" s="176" t="s">
        <v>1152</v>
      </c>
      <c r="I7" s="334"/>
      <c r="J7" s="50" t="s">
        <v>44</v>
      </c>
      <c r="K7" s="50"/>
      <c r="L7" s="50"/>
      <c r="M7" s="50"/>
      <c r="N7" s="50"/>
      <c r="O7" s="334"/>
      <c r="P7" s="50"/>
      <c r="Q7" s="50"/>
      <c r="R7" s="50"/>
      <c r="S7" s="51" t="s">
        <v>44</v>
      </c>
      <c r="T7" s="1"/>
      <c r="U7" s="1"/>
    </row>
    <row r="8" ht="12.75" customHeight="1">
      <c r="A8" s="344" t="s">
        <v>745</v>
      </c>
      <c r="B8" s="194"/>
      <c r="C8" s="194"/>
      <c r="D8" s="344"/>
      <c r="E8" s="360">
        <v>1.0</v>
      </c>
      <c r="F8" s="346" t="s">
        <v>746</v>
      </c>
      <c r="G8" s="168" t="s">
        <v>753</v>
      </c>
      <c r="H8" s="176" t="s">
        <v>1153</v>
      </c>
      <c r="I8" s="334" t="s">
        <v>44</v>
      </c>
      <c r="J8" s="50" t="s">
        <v>44</v>
      </c>
      <c r="K8" s="50" t="s">
        <v>44</v>
      </c>
      <c r="L8" s="50" t="s">
        <v>44</v>
      </c>
      <c r="M8" s="50" t="s">
        <v>44</v>
      </c>
      <c r="N8" s="50" t="s">
        <v>44</v>
      </c>
      <c r="O8" s="334" t="s">
        <v>44</v>
      </c>
      <c r="P8" s="50" t="s">
        <v>44</v>
      </c>
      <c r="Q8" s="50"/>
      <c r="R8" s="50"/>
      <c r="S8" s="51" t="s">
        <v>44</v>
      </c>
      <c r="T8" s="1"/>
      <c r="U8" s="1"/>
    </row>
    <row r="9" ht="12.75" customHeight="1">
      <c r="A9" s="344" t="s">
        <v>745</v>
      </c>
      <c r="B9" s="194"/>
      <c r="C9" s="194"/>
      <c r="D9" s="344"/>
      <c r="E9" s="360">
        <v>1.0</v>
      </c>
      <c r="F9" s="346" t="s">
        <v>746</v>
      </c>
      <c r="G9" s="168" t="s">
        <v>755</v>
      </c>
      <c r="H9" s="224" t="s">
        <v>1154</v>
      </c>
      <c r="I9" s="334" t="s">
        <v>44</v>
      </c>
      <c r="J9" s="50" t="s">
        <v>44</v>
      </c>
      <c r="K9" s="50" t="s">
        <v>44</v>
      </c>
      <c r="L9" s="50" t="s">
        <v>44</v>
      </c>
      <c r="M9" s="50" t="s">
        <v>44</v>
      </c>
      <c r="N9" s="50" t="s">
        <v>44</v>
      </c>
      <c r="O9" s="334" t="s">
        <v>44</v>
      </c>
      <c r="P9" s="50"/>
      <c r="Q9" s="50"/>
      <c r="R9" s="50"/>
      <c r="S9" s="51"/>
      <c r="T9" s="1"/>
      <c r="U9" s="1"/>
    </row>
    <row r="10" ht="12.75" customHeight="1">
      <c r="A10" s="344" t="s">
        <v>745</v>
      </c>
      <c r="B10" s="194"/>
      <c r="C10" s="194"/>
      <c r="D10" s="344"/>
      <c r="E10" s="360">
        <v>1.0</v>
      </c>
      <c r="F10" s="346" t="s">
        <v>746</v>
      </c>
      <c r="G10" s="168" t="s">
        <v>757</v>
      </c>
      <c r="H10" s="224" t="s">
        <v>1155</v>
      </c>
      <c r="I10" s="334"/>
      <c r="J10" s="50"/>
      <c r="K10" s="50"/>
      <c r="L10" s="50"/>
      <c r="M10" s="50"/>
      <c r="N10" s="50"/>
      <c r="O10" s="334" t="s">
        <v>44</v>
      </c>
      <c r="P10" s="50"/>
      <c r="Q10" s="50"/>
      <c r="R10" s="50"/>
      <c r="S10" s="51"/>
      <c r="T10" s="1"/>
      <c r="U10" s="1"/>
    </row>
    <row r="11" ht="12.75" customHeight="1">
      <c r="A11" s="344" t="s">
        <v>745</v>
      </c>
      <c r="B11" s="194"/>
      <c r="C11" s="194"/>
      <c r="D11" s="344"/>
      <c r="E11" s="360">
        <v>1.0</v>
      </c>
      <c r="F11" s="346" t="s">
        <v>746</v>
      </c>
      <c r="G11" s="168" t="s">
        <v>759</v>
      </c>
      <c r="H11" s="176" t="s">
        <v>1156</v>
      </c>
      <c r="I11" s="334" t="s">
        <v>44</v>
      </c>
      <c r="J11" s="50" t="s">
        <v>44</v>
      </c>
      <c r="K11" s="50" t="s">
        <v>44</v>
      </c>
      <c r="L11" s="50" t="s">
        <v>44</v>
      </c>
      <c r="M11" s="50" t="s">
        <v>44</v>
      </c>
      <c r="N11" s="50"/>
      <c r="O11" s="334"/>
      <c r="P11" s="50"/>
      <c r="Q11" s="50"/>
      <c r="R11" s="50"/>
      <c r="S11" s="51" t="s">
        <v>44</v>
      </c>
      <c r="T11" s="1"/>
      <c r="U11" s="1"/>
    </row>
    <row r="12" ht="12.75" customHeight="1">
      <c r="A12" s="350" t="s">
        <v>761</v>
      </c>
      <c r="B12" s="351"/>
      <c r="C12" s="351"/>
      <c r="D12" s="344"/>
      <c r="E12" s="363"/>
      <c r="F12" s="354" t="s">
        <v>1157</v>
      </c>
      <c r="G12" s="364"/>
      <c r="H12" s="364"/>
      <c r="I12" s="347"/>
      <c r="J12" s="348"/>
      <c r="K12" s="348"/>
      <c r="L12" s="348"/>
      <c r="M12" s="348"/>
      <c r="N12" s="348"/>
      <c r="O12" s="347"/>
      <c r="P12" s="348"/>
      <c r="Q12" s="348"/>
      <c r="R12" s="348"/>
      <c r="S12" s="349"/>
      <c r="T12" s="1"/>
      <c r="U12" s="1"/>
    </row>
    <row r="13" ht="12.75" customHeight="1">
      <c r="A13" s="344" t="s">
        <v>761</v>
      </c>
      <c r="B13" s="194"/>
      <c r="C13" s="194"/>
      <c r="D13" s="344"/>
      <c r="E13" s="360">
        <v>1.0</v>
      </c>
      <c r="F13" s="346" t="s">
        <v>762</v>
      </c>
      <c r="G13" s="168" t="s">
        <v>763</v>
      </c>
      <c r="H13" s="176" t="s">
        <v>1158</v>
      </c>
      <c r="I13" s="361"/>
      <c r="J13" s="362" t="s">
        <v>44</v>
      </c>
      <c r="K13" s="362"/>
      <c r="L13" s="362"/>
      <c r="M13" s="362"/>
      <c r="N13" s="362"/>
      <c r="O13" s="361"/>
      <c r="P13" s="362" t="s">
        <v>44</v>
      </c>
      <c r="Q13" s="362"/>
      <c r="R13" s="362" t="s">
        <v>44</v>
      </c>
      <c r="S13" s="365"/>
      <c r="T13" s="1"/>
      <c r="U13" s="1"/>
    </row>
    <row r="14" ht="12.75" customHeight="1">
      <c r="A14" s="344" t="s">
        <v>761</v>
      </c>
      <c r="B14" s="345"/>
      <c r="C14" s="345"/>
      <c r="D14" s="344"/>
      <c r="E14" s="360">
        <v>2.0</v>
      </c>
      <c r="F14" s="346" t="s">
        <v>762</v>
      </c>
      <c r="G14" s="168" t="s">
        <v>765</v>
      </c>
      <c r="H14" s="169" t="s">
        <v>766</v>
      </c>
      <c r="I14" s="361"/>
      <c r="J14" s="362" t="s">
        <v>44</v>
      </c>
      <c r="K14" s="362"/>
      <c r="L14" s="362"/>
      <c r="M14" s="362" t="s">
        <v>44</v>
      </c>
      <c r="N14" s="362" t="s">
        <v>44</v>
      </c>
      <c r="O14" s="361"/>
      <c r="P14" s="362" t="s">
        <v>44</v>
      </c>
      <c r="Q14" s="362"/>
      <c r="R14" s="362" t="s">
        <v>44</v>
      </c>
      <c r="S14" s="365"/>
      <c r="T14" s="1"/>
      <c r="U14" s="1"/>
    </row>
    <row r="15" ht="12.75" customHeight="1">
      <c r="A15" s="344" t="s">
        <v>761</v>
      </c>
      <c r="B15" s="212"/>
      <c r="C15" s="194"/>
      <c r="D15" s="344" t="s">
        <v>39</v>
      </c>
      <c r="E15" s="360">
        <v>1.0</v>
      </c>
      <c r="F15" s="346" t="s">
        <v>762</v>
      </c>
      <c r="G15" s="168" t="s">
        <v>767</v>
      </c>
      <c r="H15" s="176" t="s">
        <v>1159</v>
      </c>
      <c r="I15" s="361"/>
      <c r="J15" s="246"/>
      <c r="K15" s="246"/>
      <c r="L15" s="246"/>
      <c r="M15" s="362" t="s">
        <v>44</v>
      </c>
      <c r="N15" s="50" t="s">
        <v>44</v>
      </c>
      <c r="O15" s="334"/>
      <c r="P15" s="50"/>
      <c r="Q15" s="50"/>
      <c r="R15" s="50"/>
      <c r="S15" s="51"/>
      <c r="T15" s="1"/>
      <c r="U15" s="1"/>
    </row>
    <row r="16" ht="12.75" customHeight="1">
      <c r="A16" s="344" t="s">
        <v>761</v>
      </c>
      <c r="B16" s="194"/>
      <c r="C16" s="194"/>
      <c r="D16" s="344"/>
      <c r="E16" s="360">
        <v>1.0</v>
      </c>
      <c r="F16" s="346" t="s">
        <v>762</v>
      </c>
      <c r="G16" s="168" t="s">
        <v>769</v>
      </c>
      <c r="H16" s="176" t="s">
        <v>1160</v>
      </c>
      <c r="I16" s="334"/>
      <c r="J16" s="50" t="s">
        <v>44</v>
      </c>
      <c r="K16" s="50"/>
      <c r="L16" s="50"/>
      <c r="M16" s="50"/>
      <c r="N16" s="50"/>
      <c r="O16" s="334"/>
      <c r="P16" s="50" t="s">
        <v>44</v>
      </c>
      <c r="Q16" s="50"/>
      <c r="R16" s="50" t="s">
        <v>44</v>
      </c>
      <c r="S16" s="51" t="s">
        <v>44</v>
      </c>
      <c r="T16" s="1"/>
      <c r="U16" s="1"/>
    </row>
    <row r="17" ht="12.75" customHeight="1">
      <c r="A17" s="344" t="s">
        <v>761</v>
      </c>
      <c r="B17" s="345"/>
      <c r="C17" s="345"/>
      <c r="D17" s="344"/>
      <c r="E17" s="360">
        <v>2.0</v>
      </c>
      <c r="F17" s="346" t="s">
        <v>762</v>
      </c>
      <c r="G17" s="168" t="s">
        <v>771</v>
      </c>
      <c r="H17" s="176" t="s">
        <v>1161</v>
      </c>
      <c r="I17" s="334"/>
      <c r="J17" s="50" t="s">
        <v>44</v>
      </c>
      <c r="K17" s="50"/>
      <c r="L17" s="50"/>
      <c r="M17" s="50"/>
      <c r="N17" s="50"/>
      <c r="O17" s="334"/>
      <c r="P17" s="50" t="s">
        <v>44</v>
      </c>
      <c r="Q17" s="50"/>
      <c r="R17" s="50" t="s">
        <v>44</v>
      </c>
      <c r="S17" s="51" t="s">
        <v>44</v>
      </c>
      <c r="T17" s="1"/>
      <c r="U17" s="1"/>
    </row>
    <row r="18" ht="12.75" customHeight="1">
      <c r="A18" s="344" t="s">
        <v>761</v>
      </c>
      <c r="B18" s="194"/>
      <c r="C18" s="194"/>
      <c r="D18" s="344"/>
      <c r="E18" s="360">
        <v>1.0</v>
      </c>
      <c r="F18" s="346" t="s">
        <v>762</v>
      </c>
      <c r="G18" s="168" t="s">
        <v>773</v>
      </c>
      <c r="H18" s="224" t="s">
        <v>1162</v>
      </c>
      <c r="I18" s="334"/>
      <c r="J18" s="50" t="s">
        <v>44</v>
      </c>
      <c r="K18" s="50"/>
      <c r="L18" s="50"/>
      <c r="M18" s="50"/>
      <c r="N18" s="50"/>
      <c r="O18" s="334"/>
      <c r="P18" s="50" t="s">
        <v>44</v>
      </c>
      <c r="Q18" s="50"/>
      <c r="R18" s="50" t="s">
        <v>44</v>
      </c>
      <c r="S18" s="51" t="s">
        <v>44</v>
      </c>
      <c r="T18" s="1"/>
      <c r="U18" s="1"/>
    </row>
    <row r="19" ht="12.75" customHeight="1">
      <c r="A19" s="344" t="s">
        <v>761</v>
      </c>
      <c r="B19" s="194"/>
      <c r="C19" s="194"/>
      <c r="D19" s="344"/>
      <c r="E19" s="360">
        <v>1.0</v>
      </c>
      <c r="F19" s="346" t="s">
        <v>762</v>
      </c>
      <c r="G19" s="168" t="s">
        <v>775</v>
      </c>
      <c r="H19" s="224" t="s">
        <v>1163</v>
      </c>
      <c r="I19" s="334" t="s">
        <v>44</v>
      </c>
      <c r="J19" s="50" t="s">
        <v>44</v>
      </c>
      <c r="K19" s="50"/>
      <c r="L19" s="50" t="s">
        <v>44</v>
      </c>
      <c r="M19" s="50" t="s">
        <v>44</v>
      </c>
      <c r="N19" s="50" t="s">
        <v>44</v>
      </c>
      <c r="O19" s="334" t="s">
        <v>44</v>
      </c>
      <c r="P19" s="50"/>
      <c r="Q19" s="50"/>
      <c r="R19" s="50" t="s">
        <v>44</v>
      </c>
      <c r="S19" s="51" t="s">
        <v>44</v>
      </c>
      <c r="T19" s="1"/>
      <c r="U19" s="1"/>
    </row>
    <row r="20" ht="12.75" customHeight="1">
      <c r="A20" s="344" t="s">
        <v>761</v>
      </c>
      <c r="B20" s="194"/>
      <c r="C20" s="194"/>
      <c r="D20" s="344"/>
      <c r="E20" s="360">
        <v>1.0</v>
      </c>
      <c r="F20" s="346" t="s">
        <v>762</v>
      </c>
      <c r="G20" s="168" t="s">
        <v>777</v>
      </c>
      <c r="H20" s="224" t="s">
        <v>1164</v>
      </c>
      <c r="I20" s="334" t="s">
        <v>44</v>
      </c>
      <c r="J20" s="50" t="s">
        <v>44</v>
      </c>
      <c r="K20" s="50" t="s">
        <v>44</v>
      </c>
      <c r="L20" s="50" t="s">
        <v>44</v>
      </c>
      <c r="M20" s="50" t="s">
        <v>44</v>
      </c>
      <c r="N20" s="50" t="s">
        <v>44</v>
      </c>
      <c r="O20" s="334" t="s">
        <v>44</v>
      </c>
      <c r="P20" s="50"/>
      <c r="Q20" s="50" t="s">
        <v>44</v>
      </c>
      <c r="R20" s="50" t="s">
        <v>44</v>
      </c>
      <c r="S20" s="51" t="s">
        <v>44</v>
      </c>
      <c r="T20" s="1"/>
      <c r="U20" s="1"/>
    </row>
    <row r="21" ht="12.75" customHeight="1">
      <c r="A21" s="350" t="s">
        <v>779</v>
      </c>
      <c r="B21" s="351"/>
      <c r="C21" s="351"/>
      <c r="D21" s="344"/>
      <c r="E21" s="363"/>
      <c r="F21" s="354" t="s">
        <v>1165</v>
      </c>
      <c r="G21" s="364"/>
      <c r="H21" s="364"/>
      <c r="I21" s="366"/>
      <c r="J21" s="348"/>
      <c r="K21" s="348"/>
      <c r="L21" s="348"/>
      <c r="M21" s="348"/>
      <c r="N21" s="348"/>
      <c r="O21" s="347"/>
      <c r="P21" s="348"/>
      <c r="Q21" s="348"/>
      <c r="R21" s="348"/>
      <c r="S21" s="349"/>
      <c r="T21" s="1"/>
      <c r="U21" s="1"/>
    </row>
    <row r="22" ht="12.75" customHeight="1">
      <c r="A22" s="344" t="s">
        <v>779</v>
      </c>
      <c r="B22" s="212"/>
      <c r="C22" s="194"/>
      <c r="D22" s="344" t="s">
        <v>39</v>
      </c>
      <c r="E22" s="360">
        <v>1.0</v>
      </c>
      <c r="F22" s="346" t="s">
        <v>780</v>
      </c>
      <c r="G22" s="168" t="s">
        <v>781</v>
      </c>
      <c r="H22" s="169" t="s">
        <v>1166</v>
      </c>
      <c r="I22" s="334" t="s">
        <v>44</v>
      </c>
      <c r="J22" s="50" t="s">
        <v>44</v>
      </c>
      <c r="K22" s="50" t="s">
        <v>44</v>
      </c>
      <c r="L22" s="50" t="s">
        <v>44</v>
      </c>
      <c r="M22" s="50" t="s">
        <v>44</v>
      </c>
      <c r="N22" s="50" t="s">
        <v>44</v>
      </c>
      <c r="O22" s="334" t="s">
        <v>44</v>
      </c>
      <c r="P22" s="50" t="s">
        <v>44</v>
      </c>
      <c r="Q22" s="50"/>
      <c r="R22" s="50"/>
      <c r="S22" s="51" t="s">
        <v>44</v>
      </c>
      <c r="T22" s="1"/>
      <c r="U22" s="1"/>
    </row>
    <row r="23" ht="12.75" customHeight="1">
      <c r="A23" s="344" t="s">
        <v>779</v>
      </c>
      <c r="B23" s="212"/>
      <c r="C23" s="194"/>
      <c r="D23" s="344" t="s">
        <v>39</v>
      </c>
      <c r="E23" s="360">
        <v>1.0</v>
      </c>
      <c r="F23" s="346" t="s">
        <v>780</v>
      </c>
      <c r="G23" s="168" t="s">
        <v>783</v>
      </c>
      <c r="H23" s="176" t="s">
        <v>1167</v>
      </c>
      <c r="I23" s="334" t="s">
        <v>44</v>
      </c>
      <c r="J23" s="50" t="s">
        <v>44</v>
      </c>
      <c r="K23" s="50" t="s">
        <v>44</v>
      </c>
      <c r="L23" s="50" t="s">
        <v>44</v>
      </c>
      <c r="M23" s="50" t="s">
        <v>44</v>
      </c>
      <c r="N23" s="50"/>
      <c r="O23" s="334" t="s">
        <v>44</v>
      </c>
      <c r="P23" s="50" t="s">
        <v>44</v>
      </c>
      <c r="Q23" s="50"/>
      <c r="R23" s="50"/>
      <c r="S23" s="51" t="s">
        <v>44</v>
      </c>
      <c r="T23" s="1"/>
      <c r="U23" s="1"/>
    </row>
    <row r="24" ht="12.75" customHeight="1">
      <c r="A24" s="344" t="s">
        <v>779</v>
      </c>
      <c r="B24" s="345"/>
      <c r="C24" s="345"/>
      <c r="D24" s="344"/>
      <c r="E24" s="360">
        <v>2.0</v>
      </c>
      <c r="F24" s="346" t="s">
        <v>780</v>
      </c>
      <c r="G24" s="168" t="s">
        <v>785</v>
      </c>
      <c r="H24" s="176" t="s">
        <v>1168</v>
      </c>
      <c r="I24" s="334" t="s">
        <v>44</v>
      </c>
      <c r="J24" s="50" t="s">
        <v>44</v>
      </c>
      <c r="K24" s="50" t="s">
        <v>44</v>
      </c>
      <c r="L24" s="50" t="s">
        <v>44</v>
      </c>
      <c r="M24" s="50" t="s">
        <v>44</v>
      </c>
      <c r="N24" s="50"/>
      <c r="O24" s="334" t="s">
        <v>44</v>
      </c>
      <c r="P24" s="50" t="s">
        <v>44</v>
      </c>
      <c r="Q24" s="50"/>
      <c r="R24" s="50"/>
      <c r="S24" s="51" t="s">
        <v>44</v>
      </c>
      <c r="T24" s="1"/>
      <c r="U24" s="1"/>
    </row>
    <row r="25" ht="12.75" customHeight="1">
      <c r="A25" s="344" t="s">
        <v>779</v>
      </c>
      <c r="B25" s="194"/>
      <c r="C25" s="194"/>
      <c r="D25" s="344"/>
      <c r="E25" s="360">
        <v>1.0</v>
      </c>
      <c r="F25" s="346" t="s">
        <v>780</v>
      </c>
      <c r="G25" s="168" t="s">
        <v>787</v>
      </c>
      <c r="H25" s="176" t="s">
        <v>1169</v>
      </c>
      <c r="I25" s="334" t="s">
        <v>44</v>
      </c>
      <c r="J25" s="50" t="s">
        <v>44</v>
      </c>
      <c r="K25" s="50" t="s">
        <v>44</v>
      </c>
      <c r="L25" s="50" t="s">
        <v>44</v>
      </c>
      <c r="M25" s="50" t="s">
        <v>44</v>
      </c>
      <c r="N25" s="50" t="s">
        <v>44</v>
      </c>
      <c r="O25" s="334" t="s">
        <v>44</v>
      </c>
      <c r="P25" s="50" t="s">
        <v>44</v>
      </c>
      <c r="Q25" s="50"/>
      <c r="R25" s="50"/>
      <c r="S25" s="51" t="s">
        <v>44</v>
      </c>
      <c r="T25" s="1"/>
      <c r="U25" s="1"/>
    </row>
    <row r="26" ht="12.75" customHeight="1">
      <c r="A26" s="344" t="s">
        <v>779</v>
      </c>
      <c r="B26" s="194"/>
      <c r="C26" s="194"/>
      <c r="D26" s="344"/>
      <c r="E26" s="360">
        <v>1.0</v>
      </c>
      <c r="F26" s="346" t="s">
        <v>780</v>
      </c>
      <c r="G26" s="168" t="s">
        <v>789</v>
      </c>
      <c r="H26" s="176" t="s">
        <v>1170</v>
      </c>
      <c r="I26" s="334" t="s">
        <v>44</v>
      </c>
      <c r="J26" s="50" t="s">
        <v>44</v>
      </c>
      <c r="K26" s="50" t="s">
        <v>44</v>
      </c>
      <c r="L26" s="50" t="s">
        <v>44</v>
      </c>
      <c r="M26" s="50" t="s">
        <v>44</v>
      </c>
      <c r="N26" s="50" t="s">
        <v>44</v>
      </c>
      <c r="O26" s="334" t="s">
        <v>44</v>
      </c>
      <c r="P26" s="50" t="s">
        <v>44</v>
      </c>
      <c r="Q26" s="50"/>
      <c r="R26" s="50"/>
      <c r="S26" s="51" t="s">
        <v>44</v>
      </c>
      <c r="T26" s="1"/>
      <c r="U26" s="1"/>
    </row>
    <row r="27" ht="12.75" customHeight="1">
      <c r="A27" s="344" t="s">
        <v>779</v>
      </c>
      <c r="B27" s="212"/>
      <c r="C27" s="194"/>
      <c r="D27" s="344" t="s">
        <v>39</v>
      </c>
      <c r="E27" s="360">
        <v>1.0</v>
      </c>
      <c r="F27" s="346" t="s">
        <v>780</v>
      </c>
      <c r="G27" s="168" t="s">
        <v>791</v>
      </c>
      <c r="H27" s="176" t="s">
        <v>1171</v>
      </c>
      <c r="I27" s="334"/>
      <c r="J27" s="50" t="s">
        <v>44</v>
      </c>
      <c r="K27" s="50"/>
      <c r="L27" s="50"/>
      <c r="M27" s="50" t="s">
        <v>44</v>
      </c>
      <c r="N27" s="50"/>
      <c r="O27" s="334"/>
      <c r="P27" s="50"/>
      <c r="Q27" s="50"/>
      <c r="R27" s="50" t="s">
        <v>44</v>
      </c>
      <c r="S27" s="51" t="s">
        <v>44</v>
      </c>
      <c r="T27" s="1"/>
      <c r="U27" s="1"/>
    </row>
    <row r="28" ht="12.75" customHeight="1">
      <c r="A28" s="344" t="s">
        <v>779</v>
      </c>
      <c r="B28" s="212"/>
      <c r="C28" s="194"/>
      <c r="D28" s="344" t="s">
        <v>39</v>
      </c>
      <c r="E28" s="360">
        <v>1.0</v>
      </c>
      <c r="F28" s="346" t="s">
        <v>780</v>
      </c>
      <c r="G28" s="168" t="s">
        <v>793</v>
      </c>
      <c r="H28" s="169" t="s">
        <v>1172</v>
      </c>
      <c r="I28" s="334" t="s">
        <v>44</v>
      </c>
      <c r="J28" s="50" t="s">
        <v>44</v>
      </c>
      <c r="K28" s="50" t="s">
        <v>44</v>
      </c>
      <c r="L28" s="50" t="s">
        <v>44</v>
      </c>
      <c r="M28" s="50" t="s">
        <v>44</v>
      </c>
      <c r="N28" s="50" t="s">
        <v>44</v>
      </c>
      <c r="O28" s="334"/>
      <c r="P28" s="50"/>
      <c r="Q28" s="50"/>
      <c r="R28" s="50" t="s">
        <v>44</v>
      </c>
      <c r="S28" s="51" t="s">
        <v>44</v>
      </c>
      <c r="T28" s="1"/>
      <c r="U28" s="1"/>
    </row>
    <row r="29" ht="12.75" customHeight="1">
      <c r="A29" s="344" t="s">
        <v>779</v>
      </c>
      <c r="B29" s="194"/>
      <c r="C29" s="194"/>
      <c r="D29" s="344"/>
      <c r="E29" s="360">
        <v>1.0</v>
      </c>
      <c r="F29" s="346" t="s">
        <v>780</v>
      </c>
      <c r="G29" s="367" t="s">
        <v>1173</v>
      </c>
      <c r="H29" s="176" t="s">
        <v>1174</v>
      </c>
      <c r="I29" s="334" t="s">
        <v>44</v>
      </c>
      <c r="J29" s="50" t="s">
        <v>44</v>
      </c>
      <c r="K29" s="50" t="s">
        <v>44</v>
      </c>
      <c r="L29" s="50" t="s">
        <v>44</v>
      </c>
      <c r="M29" s="50" t="s">
        <v>44</v>
      </c>
      <c r="N29" s="50" t="s">
        <v>44</v>
      </c>
      <c r="O29" s="334" t="s">
        <v>44</v>
      </c>
      <c r="P29" s="50" t="s">
        <v>44</v>
      </c>
      <c r="Q29" s="50"/>
      <c r="R29" s="50" t="s">
        <v>44</v>
      </c>
      <c r="S29" s="51" t="s">
        <v>44</v>
      </c>
      <c r="T29" s="1"/>
      <c r="U29" s="1"/>
    </row>
    <row r="30" ht="12.75" customHeight="1">
      <c r="A30" s="344" t="s">
        <v>779</v>
      </c>
      <c r="B30" s="194"/>
      <c r="C30" s="194"/>
      <c r="D30" s="344"/>
      <c r="E30" s="360">
        <v>1.0</v>
      </c>
      <c r="F30" s="346" t="s">
        <v>780</v>
      </c>
      <c r="G30" s="168" t="s">
        <v>797</v>
      </c>
      <c r="H30" s="176" t="s">
        <v>1175</v>
      </c>
      <c r="I30" s="334" t="s">
        <v>44</v>
      </c>
      <c r="J30" s="50" t="s">
        <v>44</v>
      </c>
      <c r="K30" s="50" t="s">
        <v>44</v>
      </c>
      <c r="L30" s="50" t="s">
        <v>44</v>
      </c>
      <c r="M30" s="50" t="s">
        <v>44</v>
      </c>
      <c r="N30" s="50" t="s">
        <v>44</v>
      </c>
      <c r="O30" s="334" t="s">
        <v>44</v>
      </c>
      <c r="P30" s="50"/>
      <c r="Q30" s="50"/>
      <c r="R30" s="50"/>
      <c r="S30" s="51" t="s">
        <v>44</v>
      </c>
      <c r="T30" s="1"/>
      <c r="U30" s="1"/>
    </row>
    <row r="31" ht="12.75" customHeight="1">
      <c r="A31" s="344" t="s">
        <v>779</v>
      </c>
      <c r="B31" s="194"/>
      <c r="C31" s="194"/>
      <c r="D31" s="344"/>
      <c r="E31" s="360">
        <v>1.0</v>
      </c>
      <c r="F31" s="346" t="s">
        <v>780</v>
      </c>
      <c r="G31" s="168" t="s">
        <v>799</v>
      </c>
      <c r="H31" s="176" t="s">
        <v>1176</v>
      </c>
      <c r="I31" s="334"/>
      <c r="J31" s="50" t="s">
        <v>44</v>
      </c>
      <c r="K31" s="50"/>
      <c r="L31" s="50"/>
      <c r="M31" s="50" t="s">
        <v>44</v>
      </c>
      <c r="N31" s="50" t="s">
        <v>44</v>
      </c>
      <c r="O31" s="334"/>
      <c r="P31" s="50"/>
      <c r="Q31" s="50"/>
      <c r="R31" s="50" t="s">
        <v>44</v>
      </c>
      <c r="S31" s="51" t="s">
        <v>44</v>
      </c>
      <c r="T31" s="1"/>
      <c r="U31" s="1"/>
    </row>
    <row r="32" ht="12.75" customHeight="1">
      <c r="A32" s="344" t="s">
        <v>779</v>
      </c>
      <c r="B32" s="212"/>
      <c r="C32" s="194"/>
      <c r="D32" s="344" t="s">
        <v>39</v>
      </c>
      <c r="E32" s="360">
        <v>1.0</v>
      </c>
      <c r="F32" s="346" t="s">
        <v>780</v>
      </c>
      <c r="G32" s="168" t="s">
        <v>801</v>
      </c>
      <c r="H32" s="176" t="s">
        <v>1177</v>
      </c>
      <c r="I32" s="368"/>
      <c r="J32" s="50" t="s">
        <v>44</v>
      </c>
      <c r="K32" s="369"/>
      <c r="L32" s="369"/>
      <c r="M32" s="50" t="s">
        <v>44</v>
      </c>
      <c r="N32" s="50" t="s">
        <v>44</v>
      </c>
      <c r="O32" s="368"/>
      <c r="P32" s="50" t="s">
        <v>44</v>
      </c>
      <c r="Q32" s="369"/>
      <c r="R32" s="369"/>
      <c r="S32" s="51" t="s">
        <v>44</v>
      </c>
      <c r="T32" s="1"/>
      <c r="U32" s="1"/>
    </row>
    <row r="33" ht="12.75" customHeight="1">
      <c r="A33" s="344" t="s">
        <v>779</v>
      </c>
      <c r="B33" s="212"/>
      <c r="C33" s="194"/>
      <c r="D33" s="344" t="s">
        <v>39</v>
      </c>
      <c r="E33" s="360">
        <v>1.0</v>
      </c>
      <c r="F33" s="346" t="s">
        <v>780</v>
      </c>
      <c r="G33" s="168" t="s">
        <v>803</v>
      </c>
      <c r="H33" s="176" t="s">
        <v>1178</v>
      </c>
      <c r="I33" s="334" t="s">
        <v>44</v>
      </c>
      <c r="J33" s="50" t="s">
        <v>44</v>
      </c>
      <c r="K33" s="50" t="s">
        <v>44</v>
      </c>
      <c r="L33" s="50" t="s">
        <v>44</v>
      </c>
      <c r="M33" s="50" t="s">
        <v>44</v>
      </c>
      <c r="N33" s="50" t="s">
        <v>44</v>
      </c>
      <c r="O33" s="334"/>
      <c r="P33" s="50"/>
      <c r="Q33" s="50"/>
      <c r="R33" s="50" t="s">
        <v>44</v>
      </c>
      <c r="S33" s="51" t="s">
        <v>44</v>
      </c>
      <c r="T33" s="1"/>
      <c r="U33" s="1"/>
    </row>
    <row r="34" ht="12.75" customHeight="1">
      <c r="A34" s="344" t="s">
        <v>779</v>
      </c>
      <c r="B34" s="194"/>
      <c r="C34" s="194"/>
      <c r="D34" s="344"/>
      <c r="E34" s="360">
        <v>1.0</v>
      </c>
      <c r="F34" s="346" t="s">
        <v>780</v>
      </c>
      <c r="G34" s="168" t="s">
        <v>805</v>
      </c>
      <c r="H34" s="224" t="s">
        <v>1179</v>
      </c>
      <c r="I34" s="334" t="s">
        <v>44</v>
      </c>
      <c r="J34" s="50" t="s">
        <v>44</v>
      </c>
      <c r="K34" s="50" t="s">
        <v>44</v>
      </c>
      <c r="L34" s="50" t="s">
        <v>44</v>
      </c>
      <c r="M34" s="50" t="s">
        <v>44</v>
      </c>
      <c r="N34" s="50" t="s">
        <v>44</v>
      </c>
      <c r="O34" s="334"/>
      <c r="P34" s="50" t="s">
        <v>44</v>
      </c>
      <c r="Q34" s="50"/>
      <c r="R34" s="50"/>
      <c r="S34" s="51" t="s">
        <v>44</v>
      </c>
      <c r="T34" s="1"/>
      <c r="U34" s="1"/>
    </row>
    <row r="35" ht="12.75" customHeight="1">
      <c r="A35" s="350" t="s">
        <v>807</v>
      </c>
      <c r="B35" s="351"/>
      <c r="C35" s="351"/>
      <c r="D35" s="344"/>
      <c r="E35" s="363"/>
      <c r="F35" s="354" t="s">
        <v>1180</v>
      </c>
      <c r="G35" s="364"/>
      <c r="H35" s="364"/>
      <c r="I35" s="347"/>
      <c r="J35" s="348"/>
      <c r="K35" s="348"/>
      <c r="L35" s="348"/>
      <c r="M35" s="348"/>
      <c r="N35" s="348"/>
      <c r="O35" s="347"/>
      <c r="P35" s="348"/>
      <c r="Q35" s="348"/>
      <c r="R35" s="348"/>
      <c r="S35" s="349"/>
      <c r="T35" s="1"/>
      <c r="U35" s="1"/>
    </row>
    <row r="36" ht="12.75" customHeight="1">
      <c r="A36" s="344" t="s">
        <v>807</v>
      </c>
      <c r="B36" s="194"/>
      <c r="C36" s="194"/>
      <c r="D36" s="344"/>
      <c r="E36" s="360">
        <v>1.0</v>
      </c>
      <c r="F36" s="346" t="s">
        <v>808</v>
      </c>
      <c r="G36" s="168" t="s">
        <v>809</v>
      </c>
      <c r="H36" s="176" t="s">
        <v>1181</v>
      </c>
      <c r="I36" s="334"/>
      <c r="J36" s="50" t="s">
        <v>44</v>
      </c>
      <c r="K36" s="50"/>
      <c r="L36" s="50"/>
      <c r="M36" s="50" t="s">
        <v>44</v>
      </c>
      <c r="N36" s="50" t="s">
        <v>44</v>
      </c>
      <c r="O36" s="334"/>
      <c r="P36" s="50"/>
      <c r="Q36" s="50"/>
      <c r="R36" s="50" t="s">
        <v>44</v>
      </c>
      <c r="S36" s="51" t="s">
        <v>44</v>
      </c>
      <c r="T36" s="1"/>
      <c r="U36" s="1"/>
    </row>
    <row r="37" ht="12.75" customHeight="1">
      <c r="A37" s="344" t="s">
        <v>807</v>
      </c>
      <c r="B37" s="212"/>
      <c r="C37" s="194"/>
      <c r="D37" s="344" t="s">
        <v>39</v>
      </c>
      <c r="E37" s="360">
        <v>1.0</v>
      </c>
      <c r="F37" s="346" t="s">
        <v>808</v>
      </c>
      <c r="G37" s="168" t="s">
        <v>1182</v>
      </c>
      <c r="H37" s="176" t="s">
        <v>1183</v>
      </c>
      <c r="I37" s="334" t="s">
        <v>44</v>
      </c>
      <c r="J37" s="50" t="s">
        <v>44</v>
      </c>
      <c r="K37" s="50" t="s">
        <v>44</v>
      </c>
      <c r="L37" s="50" t="s">
        <v>44</v>
      </c>
      <c r="M37" s="50" t="s">
        <v>44</v>
      </c>
      <c r="N37" s="50" t="s">
        <v>44</v>
      </c>
      <c r="O37" s="334"/>
      <c r="P37" s="50"/>
      <c r="Q37" s="50"/>
      <c r="R37" s="50" t="s">
        <v>44</v>
      </c>
      <c r="S37" s="51" t="s">
        <v>44</v>
      </c>
      <c r="T37" s="1"/>
      <c r="U37" s="1"/>
    </row>
    <row r="38" ht="12.75" customHeight="1">
      <c r="A38" s="344" t="s">
        <v>807</v>
      </c>
      <c r="B38" s="212"/>
      <c r="C38" s="194"/>
      <c r="D38" s="344" t="s">
        <v>39</v>
      </c>
      <c r="E38" s="360">
        <v>1.0</v>
      </c>
      <c r="F38" s="370" t="s">
        <v>808</v>
      </c>
      <c r="G38" s="367" t="s">
        <v>1184</v>
      </c>
      <c r="H38" s="176" t="s">
        <v>1185</v>
      </c>
      <c r="I38" s="334"/>
      <c r="J38" s="50" t="s">
        <v>44</v>
      </c>
      <c r="K38" s="50"/>
      <c r="L38" s="50"/>
      <c r="M38" s="50"/>
      <c r="N38" s="50" t="s">
        <v>44</v>
      </c>
      <c r="O38" s="334" t="s">
        <v>44</v>
      </c>
      <c r="P38" s="50"/>
      <c r="Q38" s="50" t="s">
        <v>44</v>
      </c>
      <c r="R38" s="50" t="s">
        <v>44</v>
      </c>
      <c r="S38" s="51" t="s">
        <v>44</v>
      </c>
      <c r="T38" s="1"/>
      <c r="U38" s="1"/>
    </row>
    <row r="39" ht="12.75" customHeight="1">
      <c r="A39" s="344" t="s">
        <v>807</v>
      </c>
      <c r="B39" s="345"/>
      <c r="C39" s="345"/>
      <c r="D39" s="344"/>
      <c r="E39" s="360">
        <v>2.0</v>
      </c>
      <c r="F39" s="346" t="s">
        <v>808</v>
      </c>
      <c r="G39" s="367" t="s">
        <v>1186</v>
      </c>
      <c r="H39" s="176" t="s">
        <v>1187</v>
      </c>
      <c r="I39" s="334"/>
      <c r="J39" s="50" t="s">
        <v>44</v>
      </c>
      <c r="K39" s="50"/>
      <c r="L39" s="50"/>
      <c r="M39" s="50" t="s">
        <v>44</v>
      </c>
      <c r="N39" s="50" t="s">
        <v>44</v>
      </c>
      <c r="O39" s="334" t="s">
        <v>44</v>
      </c>
      <c r="P39" s="50"/>
      <c r="Q39" s="50" t="s">
        <v>44</v>
      </c>
      <c r="R39" s="50" t="s">
        <v>44</v>
      </c>
      <c r="S39" s="51" t="s">
        <v>44</v>
      </c>
      <c r="T39" s="1"/>
      <c r="U39" s="1"/>
    </row>
    <row r="40" ht="12.75" customHeight="1">
      <c r="A40" s="350" t="s">
        <v>817</v>
      </c>
      <c r="B40" s="351"/>
      <c r="C40" s="351"/>
      <c r="D40" s="344"/>
      <c r="E40" s="363"/>
      <c r="F40" s="354" t="s">
        <v>1188</v>
      </c>
      <c r="G40" s="371"/>
      <c r="H40" s="371"/>
      <c r="I40" s="347"/>
      <c r="J40" s="348"/>
      <c r="K40" s="348"/>
      <c r="L40" s="348"/>
      <c r="M40" s="348"/>
      <c r="N40" s="348"/>
      <c r="O40" s="347"/>
      <c r="P40" s="348"/>
      <c r="Q40" s="348"/>
      <c r="R40" s="348"/>
      <c r="S40" s="349"/>
      <c r="T40" s="1"/>
      <c r="U40" s="1"/>
    </row>
    <row r="41" ht="12.75" customHeight="1">
      <c r="A41" s="344" t="s">
        <v>817</v>
      </c>
      <c r="B41" s="194"/>
      <c r="C41" s="194"/>
      <c r="D41" s="344"/>
      <c r="E41" s="360">
        <v>1.0</v>
      </c>
      <c r="F41" s="372" t="s">
        <v>818</v>
      </c>
      <c r="G41" s="168" t="s">
        <v>819</v>
      </c>
      <c r="H41" s="176" t="s">
        <v>1189</v>
      </c>
      <c r="I41" s="334"/>
      <c r="J41" s="50" t="s">
        <v>44</v>
      </c>
      <c r="K41" s="50"/>
      <c r="L41" s="50" t="s">
        <v>44</v>
      </c>
      <c r="M41" s="50" t="s">
        <v>44</v>
      </c>
      <c r="N41" s="50" t="s">
        <v>44</v>
      </c>
      <c r="O41" s="334" t="s">
        <v>44</v>
      </c>
      <c r="P41" s="50"/>
      <c r="Q41" s="50" t="s">
        <v>44</v>
      </c>
      <c r="R41" s="50" t="s">
        <v>44</v>
      </c>
      <c r="S41" s="51" t="s">
        <v>44</v>
      </c>
      <c r="T41" s="1"/>
      <c r="U41" s="1"/>
    </row>
    <row r="42" ht="12.75" customHeight="1">
      <c r="A42" s="344" t="s">
        <v>817</v>
      </c>
      <c r="B42" s="194"/>
      <c r="C42" s="194"/>
      <c r="D42" s="344"/>
      <c r="E42" s="360">
        <v>1.0</v>
      </c>
      <c r="F42" s="346" t="s">
        <v>818</v>
      </c>
      <c r="G42" s="168" t="s">
        <v>821</v>
      </c>
      <c r="H42" s="176" t="s">
        <v>1190</v>
      </c>
      <c r="I42" s="334"/>
      <c r="J42" s="50" t="s">
        <v>44</v>
      </c>
      <c r="K42" s="50"/>
      <c r="L42" s="50"/>
      <c r="M42" s="50" t="s">
        <v>44</v>
      </c>
      <c r="N42" s="50" t="s">
        <v>44</v>
      </c>
      <c r="O42" s="334"/>
      <c r="P42" s="50"/>
      <c r="Q42" s="50"/>
      <c r="R42" s="50"/>
      <c r="S42" s="51" t="s">
        <v>44</v>
      </c>
      <c r="T42" s="1"/>
      <c r="U42" s="1"/>
    </row>
    <row r="43" ht="12.75" customHeight="1">
      <c r="A43" s="267"/>
      <c r="B43" s="296"/>
      <c r="C43" s="296"/>
      <c r="D43" s="267"/>
      <c r="E43" s="297"/>
      <c r="F43" s="267"/>
      <c r="G43" s="267"/>
      <c r="H43" s="267"/>
      <c r="I43" s="267"/>
      <c r="J43" s="267"/>
      <c r="K43" s="267"/>
      <c r="L43" s="267"/>
      <c r="M43" s="267"/>
      <c r="N43" s="267"/>
      <c r="O43" s="267"/>
      <c r="P43" s="267"/>
      <c r="Q43" s="267"/>
      <c r="R43" s="267"/>
      <c r="S43" s="267"/>
      <c r="T43" s="1"/>
      <c r="U43" s="1"/>
    </row>
    <row r="44" ht="12.75" customHeight="1">
      <c r="A44" s="267"/>
      <c r="B44" s="296"/>
      <c r="C44" s="296"/>
      <c r="D44" s="267"/>
      <c r="E44" s="297"/>
      <c r="F44" s="267"/>
      <c r="G44" s="267"/>
      <c r="H44" s="267"/>
      <c r="I44" s="267"/>
      <c r="J44" s="267"/>
      <c r="K44" s="267"/>
      <c r="L44" s="267"/>
      <c r="M44" s="267"/>
      <c r="N44" s="267"/>
      <c r="O44" s="267"/>
      <c r="P44" s="267"/>
      <c r="Q44" s="267"/>
      <c r="R44" s="267"/>
      <c r="S44" s="267"/>
      <c r="T44" s="1"/>
      <c r="U44" s="1"/>
    </row>
    <row r="45" ht="12.75" customHeight="1">
      <c r="A45" s="267"/>
      <c r="B45" s="296"/>
      <c r="C45" s="296"/>
      <c r="D45" s="267"/>
      <c r="E45" s="297"/>
      <c r="F45" s="267"/>
      <c r="G45" s="267"/>
      <c r="H45" s="267"/>
      <c r="I45" s="267"/>
      <c r="J45" s="267"/>
      <c r="K45" s="267"/>
      <c r="L45" s="267"/>
      <c r="M45" s="267"/>
      <c r="N45" s="267"/>
      <c r="O45" s="267"/>
      <c r="P45" s="267"/>
      <c r="Q45" s="267"/>
      <c r="R45" s="267"/>
      <c r="S45" s="267"/>
      <c r="T45" s="1"/>
      <c r="U45" s="1"/>
    </row>
    <row r="46" ht="12.75" customHeight="1">
      <c r="A46" s="267"/>
      <c r="B46" s="296"/>
      <c r="C46" s="296"/>
      <c r="D46" s="267"/>
      <c r="E46" s="297"/>
      <c r="F46" s="267"/>
      <c r="G46" s="267"/>
      <c r="H46" s="267"/>
      <c r="I46" s="267"/>
      <c r="J46" s="267"/>
      <c r="K46" s="267"/>
      <c r="L46" s="267"/>
      <c r="M46" s="267"/>
      <c r="N46" s="267"/>
      <c r="O46" s="267"/>
      <c r="P46" s="267"/>
      <c r="Q46" s="267"/>
      <c r="R46" s="267"/>
      <c r="S46" s="267"/>
      <c r="T46" s="1"/>
      <c r="U46" s="1"/>
    </row>
    <row r="47" ht="12.75" customHeight="1">
      <c r="A47" s="267"/>
      <c r="B47" s="296"/>
      <c r="C47" s="296"/>
      <c r="D47" s="267"/>
      <c r="E47" s="297"/>
      <c r="F47" s="267"/>
      <c r="G47" s="267"/>
      <c r="H47" s="267"/>
      <c r="I47" s="267"/>
      <c r="J47" s="267"/>
      <c r="K47" s="267"/>
      <c r="L47" s="267"/>
      <c r="M47" s="267"/>
      <c r="N47" s="267"/>
      <c r="O47" s="267"/>
      <c r="P47" s="267"/>
      <c r="Q47" s="267"/>
      <c r="R47" s="267"/>
      <c r="S47" s="267"/>
      <c r="T47" s="1"/>
      <c r="U47" s="1"/>
    </row>
    <row r="48" ht="12.75" customHeight="1">
      <c r="A48" s="267"/>
      <c r="B48" s="296"/>
      <c r="C48" s="296"/>
      <c r="D48" s="267"/>
      <c r="E48" s="297"/>
      <c r="F48" s="267"/>
      <c r="G48" s="267"/>
      <c r="H48" s="267"/>
      <c r="I48" s="267"/>
      <c r="J48" s="267"/>
      <c r="K48" s="267"/>
      <c r="L48" s="267"/>
      <c r="M48" s="267"/>
      <c r="N48" s="267"/>
      <c r="O48" s="267"/>
      <c r="P48" s="267"/>
      <c r="Q48" s="267"/>
      <c r="R48" s="267"/>
      <c r="S48" s="267"/>
      <c r="T48" s="1"/>
      <c r="U48" s="1"/>
    </row>
    <row r="49" ht="12.75" customHeight="1">
      <c r="A49" s="267"/>
      <c r="B49" s="296"/>
      <c r="C49" s="296"/>
      <c r="D49" s="267"/>
      <c r="E49" s="297"/>
      <c r="F49" s="267"/>
      <c r="G49" s="267"/>
      <c r="H49" s="267"/>
      <c r="I49" s="267"/>
      <c r="J49" s="267"/>
      <c r="K49" s="267"/>
      <c r="L49" s="267"/>
      <c r="M49" s="267"/>
      <c r="N49" s="267"/>
      <c r="O49" s="267"/>
      <c r="P49" s="267"/>
      <c r="Q49" s="267"/>
      <c r="R49" s="267"/>
      <c r="S49" s="267"/>
      <c r="T49" s="1"/>
      <c r="U49" s="1"/>
    </row>
    <row r="50" ht="12.75" customHeight="1">
      <c r="A50" s="267"/>
      <c r="B50" s="296"/>
      <c r="C50" s="296"/>
      <c r="D50" s="267"/>
      <c r="E50" s="297"/>
      <c r="F50" s="267"/>
      <c r="G50" s="267"/>
      <c r="H50" s="267"/>
      <c r="I50" s="267"/>
      <c r="J50" s="267"/>
      <c r="K50" s="267"/>
      <c r="L50" s="267"/>
      <c r="M50" s="267"/>
      <c r="N50" s="267"/>
      <c r="O50" s="267"/>
      <c r="P50" s="267"/>
      <c r="Q50" s="267"/>
      <c r="R50" s="267"/>
      <c r="S50" s="267"/>
      <c r="T50" s="1"/>
      <c r="U50" s="1"/>
    </row>
  </sheetData>
  <mergeCells count="2">
    <mergeCell ref="I1:N1"/>
    <mergeCell ref="O1:S1"/>
  </mergeCells>
  <printOptions/>
  <pageMargins bottom="1.0" footer="0.0" header="0.0" left="1.0" right="1.0" top="1.0"/>
  <pageSetup paperSize="3" orientation="landscape"/>
  <headerFooter>
    <oddHeader>&amp;L&amp;F&amp;R&amp;A</oddHeader>
    <oddFooter>&amp;L&amp;D&amp;C000000&amp;P</oddFooter>
  </headerFooter>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AD1DC"/>
    <pageSetUpPr fitToPage="1"/>
  </sheetPr>
  <sheetViews>
    <sheetView showGridLines="0" workbookViewId="0">
      <pane ySplit="1.0" topLeftCell="A2" activePane="bottomLeft" state="frozen"/>
      <selection activeCell="B3" sqref="B3" pane="bottomLeft"/>
    </sheetView>
  </sheetViews>
  <sheetFormatPr customHeight="1" defaultColWidth="12.63" defaultRowHeight="15.0"/>
  <cols>
    <col customWidth="1" min="1" max="1" width="57.88"/>
    <col customWidth="1" min="2" max="2" width="26.75"/>
    <col customWidth="1" min="3" max="3" width="8.63"/>
    <col customWidth="1" min="4" max="4" width="58.25"/>
    <col customWidth="1" min="5" max="5" width="13.88"/>
    <col customWidth="1" min="6" max="6" width="16.5"/>
    <col customWidth="1" min="7" max="7" width="13.63"/>
    <col customWidth="1" min="8" max="8" width="16.75"/>
    <col customWidth="1" min="9" max="9" width="16.38"/>
    <col customWidth="1" min="10" max="11" width="16.75"/>
    <col customWidth="1" min="12" max="27" width="16.25"/>
  </cols>
  <sheetData>
    <row r="1">
      <c r="A1" s="373" t="s">
        <v>1191</v>
      </c>
      <c r="B1" s="373" t="s">
        <v>1192</v>
      </c>
      <c r="C1" s="373" t="s">
        <v>1193</v>
      </c>
      <c r="D1" s="374" t="s">
        <v>1194</v>
      </c>
      <c r="E1" s="375" t="s">
        <v>1195</v>
      </c>
      <c r="F1" s="375" t="s">
        <v>1196</v>
      </c>
      <c r="G1" s="376" t="s">
        <v>1197</v>
      </c>
      <c r="H1" s="377" t="s">
        <v>1198</v>
      </c>
      <c r="I1" s="378" t="s">
        <v>1199</v>
      </c>
      <c r="J1" s="378" t="s">
        <v>1200</v>
      </c>
      <c r="K1" s="379" t="s">
        <v>1201</v>
      </c>
      <c r="L1" s="380"/>
      <c r="M1" s="380"/>
      <c r="N1" s="380"/>
      <c r="O1" s="380"/>
      <c r="P1" s="380"/>
      <c r="Q1" s="380"/>
      <c r="R1" s="380"/>
      <c r="S1" s="380"/>
      <c r="T1" s="380"/>
      <c r="U1" s="380"/>
      <c r="V1" s="380"/>
      <c r="W1" s="380"/>
      <c r="X1" s="380"/>
      <c r="Y1" s="380"/>
      <c r="Z1" s="380"/>
      <c r="AA1" s="380"/>
    </row>
    <row r="2">
      <c r="A2" s="381" t="s">
        <v>7</v>
      </c>
      <c r="B2" s="382" t="s">
        <v>1202</v>
      </c>
      <c r="C2" s="383">
        <v>1.0</v>
      </c>
      <c r="D2" s="383" t="s">
        <v>41</v>
      </c>
      <c r="E2" s="383">
        <f>'Design Process - Scoring'!E6</f>
        <v>2</v>
      </c>
      <c r="F2" s="384">
        <f>SUM('Design Process - Scoring'!B5)</f>
        <v>0</v>
      </c>
      <c r="G2" s="384"/>
      <c r="H2" s="385"/>
      <c r="I2" s="386"/>
      <c r="J2" s="387"/>
      <c r="K2" s="388"/>
      <c r="L2" s="389"/>
      <c r="M2" s="389"/>
      <c r="N2" s="389"/>
      <c r="O2" s="389"/>
      <c r="P2" s="389"/>
      <c r="Q2" s="389"/>
      <c r="R2" s="389"/>
      <c r="S2" s="389"/>
      <c r="T2" s="389"/>
      <c r="U2" s="389"/>
      <c r="V2" s="389"/>
      <c r="W2" s="389"/>
      <c r="X2" s="389"/>
      <c r="Y2" s="389"/>
      <c r="Z2" s="389"/>
      <c r="AA2" s="389"/>
    </row>
    <row r="3">
      <c r="A3" s="390"/>
      <c r="B3" s="390"/>
      <c r="C3" s="383">
        <v>1.1</v>
      </c>
      <c r="D3" s="383" t="s">
        <v>49</v>
      </c>
      <c r="E3" s="383">
        <f>'Design Process - Scoring'!E11+'Design Process - Scoring'!E12+'Design Process - Scoring'!E15+ 'Design Process - Scoring'!E18</f>
        <v>11</v>
      </c>
      <c r="F3" s="384">
        <f>'Design Process - Scoring'!B8+'Design Process - Scoring'!B12+'Design Process - Scoring'!B13+'Design Process - Scoring'!B16</f>
        <v>0</v>
      </c>
      <c r="G3" s="384"/>
      <c r="H3" s="385"/>
      <c r="I3" s="386"/>
      <c r="J3" s="387"/>
      <c r="K3" s="388"/>
      <c r="L3" s="389"/>
      <c r="M3" s="389"/>
      <c r="N3" s="389"/>
      <c r="O3" s="389"/>
      <c r="P3" s="389"/>
      <c r="Q3" s="389"/>
      <c r="R3" s="389"/>
      <c r="S3" s="389"/>
      <c r="T3" s="389"/>
      <c r="U3" s="389"/>
      <c r="V3" s="389"/>
      <c r="W3" s="389"/>
      <c r="X3" s="389"/>
      <c r="Y3" s="389"/>
      <c r="Z3" s="389"/>
      <c r="AA3" s="389"/>
    </row>
    <row r="4">
      <c r="A4" s="390"/>
      <c r="B4" s="390"/>
      <c r="C4" s="383">
        <v>1.2</v>
      </c>
      <c r="D4" s="383" t="s">
        <v>75</v>
      </c>
      <c r="E4" s="383">
        <f>'Design Process - Scoring'!E20+'Design Process - Scoring'!E22+'Design Process - Scoring'!E23+'Design Process - Scoring'!E24</f>
        <v>5</v>
      </c>
      <c r="F4" s="384">
        <f>'Design Process - Scoring'!B20+'Design Process - Scoring'!B21+'Design Process - Scoring'!B23+'Design Process - Scoring'!B24</f>
        <v>0</v>
      </c>
      <c r="G4" s="384"/>
      <c r="H4" s="385"/>
      <c r="I4" s="386"/>
      <c r="J4" s="387"/>
      <c r="K4" s="388"/>
      <c r="L4" s="389"/>
      <c r="M4" s="389"/>
      <c r="N4" s="389"/>
      <c r="O4" s="389"/>
      <c r="P4" s="389"/>
      <c r="Q4" s="389"/>
      <c r="R4" s="389"/>
      <c r="S4" s="389"/>
      <c r="T4" s="389"/>
      <c r="U4" s="389"/>
      <c r="V4" s="389"/>
      <c r="W4" s="389"/>
      <c r="X4" s="389"/>
      <c r="Y4" s="389"/>
      <c r="Z4" s="389"/>
      <c r="AA4" s="389"/>
    </row>
    <row r="5">
      <c r="A5" s="390"/>
      <c r="B5" s="390"/>
      <c r="C5" s="383">
        <v>1.3</v>
      </c>
      <c r="D5" s="383" t="s">
        <v>87</v>
      </c>
      <c r="E5" s="383">
        <f>SUM('Design Process - Scoring'!E26:E29)</f>
        <v>4</v>
      </c>
      <c r="F5" s="384">
        <f>'Design Process - Scoring'!B26+'Design Process - Scoring'!B27+'Design Process - Scoring'!B28+'Design Process - Scoring'!B29</f>
        <v>0</v>
      </c>
      <c r="G5" s="384"/>
      <c r="H5" s="385"/>
      <c r="I5" s="386"/>
      <c r="J5" s="387"/>
      <c r="K5" s="388"/>
      <c r="L5" s="389"/>
      <c r="M5" s="389"/>
      <c r="N5" s="389"/>
      <c r="O5" s="389"/>
      <c r="P5" s="389"/>
      <c r="Q5" s="389"/>
      <c r="R5" s="389"/>
      <c r="S5" s="389"/>
      <c r="T5" s="389"/>
      <c r="U5" s="389"/>
      <c r="V5" s="389"/>
      <c r="W5" s="389"/>
      <c r="X5" s="389"/>
      <c r="Y5" s="389"/>
      <c r="Z5" s="389"/>
      <c r="AA5" s="389"/>
    </row>
    <row r="6">
      <c r="A6" s="390"/>
      <c r="B6" s="390"/>
      <c r="C6" s="383">
        <v>1.4</v>
      </c>
      <c r="D6" s="383" t="s">
        <v>1203</v>
      </c>
      <c r="E6" s="383">
        <f>'Design Process - Scoring'!E31</f>
        <v>1</v>
      </c>
      <c r="F6" s="391">
        <f>SUM('Design Process - Scoring'!B31)</f>
        <v>0</v>
      </c>
      <c r="G6" s="391"/>
      <c r="H6" s="385"/>
      <c r="I6" s="386"/>
      <c r="J6" s="387"/>
      <c r="K6" s="388"/>
      <c r="L6" s="389"/>
      <c r="M6" s="389"/>
      <c r="N6" s="389"/>
      <c r="O6" s="389"/>
      <c r="P6" s="389"/>
      <c r="Q6" s="389"/>
      <c r="R6" s="389"/>
      <c r="S6" s="389"/>
      <c r="T6" s="389"/>
      <c r="U6" s="389"/>
      <c r="V6" s="389"/>
      <c r="W6" s="389"/>
      <c r="X6" s="389"/>
      <c r="Y6" s="389"/>
      <c r="Z6" s="389"/>
      <c r="AA6" s="389"/>
    </row>
    <row r="7" ht="42.0" customHeight="1">
      <c r="A7" s="392"/>
      <c r="B7" s="392"/>
      <c r="C7" s="393" t="s">
        <v>1204</v>
      </c>
      <c r="D7" s="393"/>
      <c r="E7" s="394">
        <f t="shared" ref="E7:F7" si="1">SUM(E2:E6)</f>
        <v>23</v>
      </c>
      <c r="F7" s="395">
        <f t="shared" si="1"/>
        <v>0</v>
      </c>
      <c r="G7" s="395">
        <f>SUM('Design Process - Scoring'!B5,'Design Process - Scoring'!B8,'Design Process - Scoring'!B13,'Design Process - Scoring'!B16,'Design Process - Scoring'!B20,'Design Process - Scoring'!B21)</f>
        <v>0</v>
      </c>
      <c r="H7" s="396">
        <v>6.0</v>
      </c>
      <c r="I7" s="397">
        <v>8.0</v>
      </c>
      <c r="J7" s="398">
        <v>11.0</v>
      </c>
      <c r="K7" s="399">
        <v>16.0</v>
      </c>
      <c r="L7" s="389"/>
      <c r="M7" s="389"/>
      <c r="N7" s="389"/>
      <c r="O7" s="389"/>
      <c r="P7" s="389"/>
      <c r="Q7" s="389"/>
      <c r="R7" s="389"/>
      <c r="S7" s="389"/>
      <c r="T7" s="389"/>
      <c r="U7" s="389"/>
      <c r="V7" s="389"/>
      <c r="W7" s="389"/>
      <c r="X7" s="389"/>
      <c r="Y7" s="389"/>
      <c r="Z7" s="389"/>
      <c r="AA7" s="389"/>
    </row>
    <row r="8">
      <c r="A8" s="400" t="s">
        <v>9</v>
      </c>
      <c r="B8" s="401" t="s">
        <v>1205</v>
      </c>
      <c r="C8" s="402">
        <v>2.0</v>
      </c>
      <c r="D8" s="403" t="s">
        <v>101</v>
      </c>
      <c r="E8" s="402">
        <f>'Site - Scoring'!E5+'Site - Scoring'!E6</f>
        <v>2</v>
      </c>
      <c r="F8" s="404">
        <f>'Site - Scoring'!B5+'Site - Scoring'!B6</f>
        <v>0</v>
      </c>
      <c r="G8" s="404"/>
      <c r="H8" s="385"/>
      <c r="I8" s="386"/>
      <c r="J8" s="387"/>
      <c r="K8" s="388"/>
      <c r="L8" s="389"/>
      <c r="M8" s="389"/>
      <c r="N8" s="389"/>
      <c r="O8" s="389"/>
      <c r="P8" s="389"/>
      <c r="Q8" s="389"/>
      <c r="R8" s="389"/>
      <c r="S8" s="389"/>
      <c r="T8" s="389"/>
      <c r="U8" s="389"/>
      <c r="V8" s="389"/>
      <c r="W8" s="389"/>
      <c r="X8" s="389"/>
      <c r="Y8" s="389"/>
      <c r="Z8" s="389"/>
      <c r="AA8" s="389"/>
    </row>
    <row r="9">
      <c r="A9" s="390"/>
      <c r="B9" s="390"/>
      <c r="C9" s="405">
        <v>2.1</v>
      </c>
      <c r="D9" s="406" t="s">
        <v>1206</v>
      </c>
      <c r="E9" s="402">
        <f>'Site - Scoring'!E9+'Site - Scoring'!E10+'Site - Scoring'!E11</f>
        <v>4</v>
      </c>
      <c r="F9" s="407">
        <f>'Site - Scoring'!B8+'Site - Scoring'!B10+'Site - Scoring'!B11</f>
        <v>0</v>
      </c>
      <c r="G9" s="407"/>
      <c r="H9" s="385"/>
      <c r="I9" s="386"/>
      <c r="J9" s="387"/>
      <c r="K9" s="388"/>
      <c r="L9" s="389"/>
      <c r="M9" s="389"/>
      <c r="N9" s="389"/>
      <c r="O9" s="389"/>
      <c r="P9" s="389"/>
      <c r="Q9" s="389"/>
      <c r="R9" s="389"/>
      <c r="S9" s="389"/>
      <c r="T9" s="389"/>
      <c r="U9" s="389"/>
      <c r="V9" s="389"/>
      <c r="W9" s="389"/>
      <c r="X9" s="389"/>
      <c r="Y9" s="389"/>
      <c r="Z9" s="389"/>
      <c r="AA9" s="389"/>
    </row>
    <row r="10">
      <c r="A10" s="390"/>
      <c r="B10" s="390"/>
      <c r="C10" s="405">
        <v>2.2</v>
      </c>
      <c r="D10" s="406" t="s">
        <v>1207</v>
      </c>
      <c r="E10" s="402">
        <f>'Site - Scoring'!E13+'Site - Scoring'!E14+'Site - Scoring'!E15+'Site - Scoring'!E16</f>
        <v>4</v>
      </c>
      <c r="F10" s="407">
        <f>'Site - Scoring'!B13+'Site - Scoring'!B14+'Site - Scoring'!B15+'Site - Scoring'!B16</f>
        <v>0</v>
      </c>
      <c r="G10" s="407"/>
      <c r="H10" s="385"/>
      <c r="I10" s="386"/>
      <c r="J10" s="387"/>
      <c r="K10" s="388"/>
      <c r="L10" s="389"/>
      <c r="M10" s="389"/>
      <c r="N10" s="389"/>
      <c r="O10" s="389"/>
      <c r="P10" s="389"/>
      <c r="Q10" s="389"/>
      <c r="R10" s="389"/>
      <c r="S10" s="389"/>
      <c r="T10" s="389"/>
      <c r="U10" s="389"/>
      <c r="V10" s="389"/>
      <c r="W10" s="389"/>
      <c r="X10" s="389"/>
      <c r="Y10" s="389"/>
      <c r="Z10" s="389"/>
      <c r="AA10" s="389"/>
    </row>
    <row r="11">
      <c r="A11" s="390"/>
      <c r="B11" s="390"/>
      <c r="C11" s="405">
        <v>2.3</v>
      </c>
      <c r="D11" s="406" t="s">
        <v>1208</v>
      </c>
      <c r="E11" s="402">
        <f>'Site - Scoring'!E18+'Site - Scoring'!E19+'Site - Scoring'!E20</f>
        <v>3</v>
      </c>
      <c r="F11" s="407">
        <f>'Site - Scoring'!B18+'Site - Scoring'!B19+'Site - Scoring'!B20</f>
        <v>0</v>
      </c>
      <c r="G11" s="407"/>
      <c r="H11" s="385"/>
      <c r="I11" s="386"/>
      <c r="J11" s="387"/>
      <c r="K11" s="388"/>
      <c r="L11" s="389"/>
      <c r="M11" s="389"/>
      <c r="N11" s="389"/>
      <c r="O11" s="389"/>
      <c r="P11" s="389"/>
      <c r="Q11" s="389"/>
      <c r="R11" s="389"/>
      <c r="S11" s="389"/>
      <c r="T11" s="389"/>
      <c r="U11" s="389"/>
      <c r="V11" s="389"/>
      <c r="W11" s="389"/>
      <c r="X11" s="389"/>
      <c r="Y11" s="389"/>
      <c r="Z11" s="389"/>
      <c r="AA11" s="389"/>
    </row>
    <row r="12">
      <c r="A12" s="390"/>
      <c r="B12" s="390"/>
      <c r="C12" s="405">
        <v>2.4</v>
      </c>
      <c r="D12" s="406" t="s">
        <v>1209</v>
      </c>
      <c r="E12" s="402">
        <f>'Site - Scoring'!E22+'Site - Scoring'!E24+'Site - Scoring'!E25+'Site - Scoring'!E26+'Site - Scoring'!E27+'Site - Scoring'!E28+'Site - Scoring'!E29+'Site - Scoring'!E30+'Site - Scoring'!E31+'Site - Scoring'!E32+'Site - Scoring'!E33+'Site - Scoring'!E34</f>
        <v>13</v>
      </c>
      <c r="F12" s="407">
        <f>'Site - Scoring'!B22+'Site - Scoring'!B23+'Site - Scoring'!B25+'Site - Scoring'!B26+'Site - Scoring'!B27+'Site - Scoring'!B28+'Site - Scoring'!B29+'Site - Scoring'!B30+'Site - Scoring'!B31+'Site - Scoring'!B32+'Site - Scoring'!B33+'Site - Scoring'!B34</f>
        <v>0</v>
      </c>
      <c r="G12" s="407"/>
      <c r="H12" s="385"/>
      <c r="I12" s="386"/>
      <c r="J12" s="387"/>
      <c r="K12" s="388"/>
      <c r="L12" s="389"/>
      <c r="M12" s="389"/>
      <c r="N12" s="389"/>
      <c r="O12" s="389"/>
      <c r="P12" s="389"/>
      <c r="Q12" s="389"/>
      <c r="R12" s="389"/>
      <c r="S12" s="389"/>
      <c r="T12" s="389"/>
      <c r="U12" s="389"/>
      <c r="V12" s="389"/>
      <c r="W12" s="389"/>
      <c r="X12" s="389"/>
      <c r="Y12" s="389"/>
      <c r="Z12" s="389"/>
      <c r="AA12" s="389"/>
    </row>
    <row r="13">
      <c r="A13" s="390"/>
      <c r="B13" s="390"/>
      <c r="C13" s="405">
        <v>2.5</v>
      </c>
      <c r="D13" s="406" t="s">
        <v>1210</v>
      </c>
      <c r="E13" s="402">
        <f>'Site - Scoring'!E36+'Site - Scoring'!E37+'Site - Scoring'!E39+'Site - Scoring'!E42+'Site - Scoring'!E45</f>
        <v>10</v>
      </c>
      <c r="F13" s="407">
        <f>'Site - Scoring'!B36+'Site - Scoring'!B37+'Site - Scoring'!B38+'Site - Scoring'!B40+'Site - Scoring'!B43</f>
        <v>0</v>
      </c>
      <c r="G13" s="407"/>
      <c r="H13" s="385"/>
      <c r="I13" s="386"/>
      <c r="J13" s="387"/>
      <c r="K13" s="388"/>
      <c r="L13" s="389"/>
      <c r="M13" s="389"/>
      <c r="N13" s="389"/>
      <c r="O13" s="389"/>
      <c r="P13" s="389"/>
      <c r="Q13" s="389"/>
      <c r="R13" s="389"/>
      <c r="S13" s="389"/>
      <c r="T13" s="389"/>
      <c r="U13" s="389"/>
      <c r="V13" s="389"/>
      <c r="W13" s="389"/>
      <c r="X13" s="389"/>
      <c r="Y13" s="389"/>
      <c r="Z13" s="389"/>
      <c r="AA13" s="389"/>
    </row>
    <row r="14">
      <c r="A14" s="390"/>
      <c r="B14" s="390"/>
      <c r="C14" s="405">
        <v>2.6</v>
      </c>
      <c r="D14" s="406" t="s">
        <v>186</v>
      </c>
      <c r="E14" s="402">
        <f>'Site - Scoring'!E47+'Site - Scoring'!E48+'Site - Scoring'!E50+'Site - Scoring'!E51+'Site - Scoring'!E53+'Site - Scoring'!E55+'Site - Scoring'!E58+'Site - Scoring'!E60+'Site - Scoring'!E61+'Site - Scoring'!E62+'Site - Scoring'!E63+'Site - Scoring'!E64+'Site - Scoring'!E66+'Site - Scoring'!E68</f>
        <v>22</v>
      </c>
      <c r="F14" s="407">
        <f>'Site - Scoring'!B47+'Site - Scoring'!B48+'Site - Scoring'!B49+'Site - Scoring'!B51+'Site - Scoring'!B52+'Site - Scoring'!B54+'Site - Scoring'!B56+'Site - Scoring'!B59+'Site - Scoring'!B61+'Site - Scoring'!B62+'Site - Scoring'!B63+'Site - Scoring'!B64+'Site - Scoring'!B65+'Site - Scoring'!B67</f>
        <v>0</v>
      </c>
      <c r="G14" s="407"/>
      <c r="H14" s="385"/>
      <c r="I14" s="386"/>
      <c r="J14" s="387"/>
      <c r="K14" s="388"/>
      <c r="L14" s="389"/>
      <c r="M14" s="389"/>
      <c r="N14" s="389"/>
      <c r="O14" s="389"/>
      <c r="P14" s="389"/>
      <c r="Q14" s="389"/>
      <c r="R14" s="389"/>
      <c r="S14" s="389"/>
      <c r="T14" s="389"/>
      <c r="U14" s="389"/>
      <c r="V14" s="389"/>
      <c r="W14" s="389"/>
      <c r="X14" s="389"/>
      <c r="Y14" s="389"/>
      <c r="Z14" s="389"/>
      <c r="AA14" s="389"/>
    </row>
    <row r="15">
      <c r="A15" s="390"/>
      <c r="B15" s="390"/>
      <c r="C15" s="405">
        <v>2.7</v>
      </c>
      <c r="D15" s="406" t="s">
        <v>232</v>
      </c>
      <c r="E15" s="402">
        <f>'Site - Scoring'!E72+'Site - Scoring'!E74+'Site - Scoring'!E75</f>
        <v>6</v>
      </c>
      <c r="F15" s="407">
        <f>'Site - Scoring'!B70+'Site - Scoring'!B73+'Site - Scoring'!B75</f>
        <v>0</v>
      </c>
      <c r="G15" s="407"/>
      <c r="H15" s="385"/>
      <c r="I15" s="386"/>
      <c r="J15" s="387"/>
      <c r="K15" s="388"/>
      <c r="L15" s="389"/>
      <c r="M15" s="389"/>
      <c r="N15" s="389"/>
      <c r="O15" s="389"/>
      <c r="P15" s="389"/>
      <c r="Q15" s="389"/>
      <c r="R15" s="389"/>
      <c r="S15" s="389"/>
      <c r="T15" s="389"/>
      <c r="U15" s="389"/>
      <c r="V15" s="389"/>
      <c r="W15" s="389"/>
      <c r="X15" s="389"/>
      <c r="Y15" s="389"/>
      <c r="Z15" s="389"/>
      <c r="AA15" s="389"/>
    </row>
    <row r="16">
      <c r="A16" s="390"/>
      <c r="B16" s="390"/>
      <c r="C16" s="405">
        <v>2.8</v>
      </c>
      <c r="D16" s="406" t="s">
        <v>246</v>
      </c>
      <c r="E16" s="402">
        <f>'Site - Scoring'!E77+'Site - Scoring'!E78+'Site - Scoring'!E79+'Site - Scoring'!E80+'Site - Scoring'!E81+'Site - Scoring'!E83+'Site - Scoring'!E84+'Site - Scoring'!E85+'Site - Scoring'!E87</f>
        <v>11</v>
      </c>
      <c r="F16" s="407">
        <f>'Site - Scoring'!B77+'Site - Scoring'!B78+'Site - Scoring'!B79+'Site - Scoring'!B80+'Site - Scoring'!B81+'Site - Scoring'!B82+'Site - Scoring'!B84+'Site - Scoring'!B85+'Site - Scoring'!B86</f>
        <v>0</v>
      </c>
      <c r="G16" s="407"/>
      <c r="H16" s="385"/>
      <c r="I16" s="386"/>
      <c r="J16" s="387"/>
      <c r="K16" s="388"/>
      <c r="L16" s="389"/>
      <c r="M16" s="389"/>
      <c r="N16" s="389"/>
      <c r="O16" s="389"/>
      <c r="P16" s="389"/>
      <c r="Q16" s="389"/>
      <c r="R16" s="389"/>
      <c r="S16" s="389"/>
      <c r="T16" s="389"/>
      <c r="U16" s="389"/>
      <c r="V16" s="389"/>
      <c r="W16" s="389"/>
      <c r="X16" s="389"/>
      <c r="Y16" s="389"/>
      <c r="Z16" s="389"/>
      <c r="AA16" s="389"/>
    </row>
    <row r="17">
      <c r="A17" s="390"/>
      <c r="B17" s="390"/>
      <c r="C17" s="405">
        <v>2.9</v>
      </c>
      <c r="D17" s="406" t="s">
        <v>270</v>
      </c>
      <c r="E17" s="402">
        <f>'Site - Scoring'!E89+'Site - Scoring'!E90+'Site - Scoring'!E91</f>
        <v>3</v>
      </c>
      <c r="F17" s="407">
        <f>'Site - Scoring'!B89+'Site - Scoring'!B90+'Site - Scoring'!B91</f>
        <v>0</v>
      </c>
      <c r="G17" s="407"/>
      <c r="H17" s="385"/>
      <c r="I17" s="386"/>
      <c r="J17" s="387"/>
      <c r="K17" s="388"/>
      <c r="L17" s="389"/>
      <c r="M17" s="389"/>
      <c r="N17" s="389"/>
      <c r="O17" s="389"/>
      <c r="P17" s="389"/>
      <c r="Q17" s="389"/>
      <c r="R17" s="389"/>
      <c r="S17" s="389"/>
      <c r="T17" s="389"/>
      <c r="U17" s="389"/>
      <c r="V17" s="389"/>
      <c r="W17" s="389"/>
      <c r="X17" s="389"/>
      <c r="Y17" s="389"/>
      <c r="Z17" s="389"/>
      <c r="AA17" s="389"/>
    </row>
    <row r="18">
      <c r="A18" s="390"/>
      <c r="B18" s="390"/>
      <c r="C18" s="405" t="s">
        <v>1211</v>
      </c>
      <c r="D18" s="406" t="s">
        <v>278</v>
      </c>
      <c r="E18" s="402">
        <f>'Site - Scoring'!E94+'Site - Scoring'!E95+'Site - Scoring'!E96</f>
        <v>4</v>
      </c>
      <c r="F18" s="407">
        <f>'Site - Scoring'!B93+'Site - Scoring'!B95+'Site - Scoring'!B96</f>
        <v>0</v>
      </c>
      <c r="G18" s="407"/>
      <c r="H18" s="385"/>
      <c r="I18" s="386"/>
      <c r="J18" s="387"/>
      <c r="K18" s="388"/>
      <c r="L18" s="389"/>
      <c r="M18" s="389"/>
      <c r="N18" s="389"/>
      <c r="O18" s="389"/>
      <c r="P18" s="389"/>
      <c r="Q18" s="389"/>
      <c r="R18" s="389"/>
      <c r="S18" s="389"/>
      <c r="T18" s="389"/>
      <c r="U18" s="389"/>
      <c r="V18" s="389"/>
      <c r="W18" s="389"/>
      <c r="X18" s="389"/>
      <c r="Y18" s="389"/>
      <c r="Z18" s="389"/>
      <c r="AA18" s="389"/>
    </row>
    <row r="19">
      <c r="A19" s="390"/>
      <c r="B19" s="390"/>
      <c r="C19" s="405">
        <v>2.11</v>
      </c>
      <c r="D19" s="406" t="s">
        <v>1212</v>
      </c>
      <c r="E19" s="402">
        <f>'Site - Scoring'!E98+'Site - Scoring'!E100+'Site - Scoring'!E101</f>
        <v>4</v>
      </c>
      <c r="F19" s="408">
        <f>'Site - Scoring'!B98+'Site - Scoring'!B99+'Site - Scoring'!B101</f>
        <v>0</v>
      </c>
      <c r="G19" s="408"/>
      <c r="H19" s="385"/>
      <c r="I19" s="386"/>
      <c r="J19" s="387"/>
      <c r="K19" s="388"/>
      <c r="L19" s="389"/>
      <c r="M19" s="389"/>
      <c r="N19" s="389"/>
      <c r="O19" s="389"/>
      <c r="P19" s="389"/>
      <c r="Q19" s="389"/>
      <c r="R19" s="389"/>
      <c r="S19" s="389"/>
      <c r="T19" s="389"/>
      <c r="U19" s="389"/>
      <c r="V19" s="389"/>
      <c r="W19" s="389"/>
      <c r="X19" s="389"/>
      <c r="Y19" s="389"/>
      <c r="Z19" s="389"/>
      <c r="AA19" s="389"/>
    </row>
    <row r="20" ht="37.5" customHeight="1">
      <c r="A20" s="392"/>
      <c r="B20" s="392"/>
      <c r="C20" s="409" t="s">
        <v>1213</v>
      </c>
      <c r="D20" s="410"/>
      <c r="E20" s="411">
        <f t="shared" ref="E20:F20" si="2">SUM(E8:E19)</f>
        <v>86</v>
      </c>
      <c r="F20" s="412">
        <f t="shared" si="2"/>
        <v>0</v>
      </c>
      <c r="G20" s="412">
        <f>SUM('Site - Scoring'!B14,'Site - Scoring'!B16,'Site - Scoring'!B18,'Site - Scoring'!B25,'Site - Scoring'!B31,'Site - Scoring'!B47,'Site - Scoring'!B51:B52,'Site - Scoring'!B59,'Site - Scoring'!B64,'Site - Scoring'!B77,'Site - Scoring'!B99)</f>
        <v>0</v>
      </c>
      <c r="H20" s="413">
        <v>12.0</v>
      </c>
      <c r="I20" s="397">
        <v>23.0</v>
      </c>
      <c r="J20" s="398">
        <v>35.0</v>
      </c>
      <c r="K20" s="399">
        <v>58.0</v>
      </c>
      <c r="L20" s="414"/>
      <c r="M20" s="414"/>
      <c r="N20" s="414"/>
      <c r="O20" s="414"/>
      <c r="P20" s="414"/>
      <c r="Q20" s="414"/>
      <c r="R20" s="414"/>
      <c r="S20" s="414"/>
      <c r="T20" s="414"/>
      <c r="U20" s="414"/>
      <c r="V20" s="414"/>
      <c r="W20" s="414"/>
      <c r="X20" s="414"/>
      <c r="Y20" s="414"/>
      <c r="Z20" s="414"/>
      <c r="AA20" s="414"/>
    </row>
    <row r="21" ht="15.75" customHeight="1">
      <c r="A21" s="415" t="s">
        <v>11</v>
      </c>
      <c r="B21" s="416" t="s">
        <v>1214</v>
      </c>
      <c r="C21" s="417">
        <v>3.0</v>
      </c>
      <c r="D21" s="417" t="s">
        <v>1215</v>
      </c>
      <c r="E21" s="417">
        <f>'Building Components - Scoring'!E5</f>
        <v>1</v>
      </c>
      <c r="F21" s="418" t="str">
        <f>'Building Components - Scoring'!B5</f>
        <v/>
      </c>
      <c r="G21" s="418"/>
      <c r="H21" s="385"/>
      <c r="I21" s="386"/>
      <c r="J21" s="386"/>
      <c r="K21" s="388"/>
      <c r="L21" s="389"/>
      <c r="M21" s="389"/>
      <c r="N21" s="389"/>
      <c r="O21" s="389"/>
      <c r="P21" s="389"/>
      <c r="Q21" s="389"/>
      <c r="R21" s="389"/>
      <c r="S21" s="389"/>
      <c r="T21" s="389"/>
      <c r="U21" s="389"/>
      <c r="V21" s="389"/>
      <c r="W21" s="389"/>
      <c r="X21" s="389"/>
      <c r="Y21" s="389"/>
      <c r="Z21" s="389"/>
      <c r="AA21" s="389"/>
    </row>
    <row r="22" ht="15.75" customHeight="1">
      <c r="A22" s="390"/>
      <c r="B22" s="390"/>
      <c r="C22" s="417">
        <v>3.1</v>
      </c>
      <c r="D22" s="417" t="s">
        <v>302</v>
      </c>
      <c r="E22" s="417">
        <f>'Building Components - Scoring'!E8+'Building Components - Scoring'!E11+'Building Components - Scoring'!E13</f>
        <v>7</v>
      </c>
      <c r="F22" s="419">
        <f>'Building Components - Scoring'!B7+'Building Components - Scoring'!B9+'Building Components - Scoring'!B12</f>
        <v>0</v>
      </c>
      <c r="G22" s="419"/>
      <c r="H22" s="385"/>
      <c r="I22" s="386"/>
      <c r="J22" s="386"/>
      <c r="K22" s="388"/>
      <c r="L22" s="389"/>
      <c r="M22" s="389"/>
      <c r="N22" s="389"/>
      <c r="O22" s="389"/>
      <c r="P22" s="389"/>
      <c r="Q22" s="389"/>
      <c r="R22" s="389"/>
      <c r="S22" s="389"/>
      <c r="T22" s="389"/>
      <c r="U22" s="389"/>
      <c r="V22" s="389"/>
      <c r="W22" s="389"/>
      <c r="X22" s="389"/>
      <c r="Y22" s="389"/>
      <c r="Z22" s="389"/>
      <c r="AA22" s="389"/>
    </row>
    <row r="23" ht="15.75" customHeight="1">
      <c r="A23" s="390"/>
      <c r="B23" s="390"/>
      <c r="C23" s="417">
        <v>3.2</v>
      </c>
      <c r="D23" s="420" t="s">
        <v>1216</v>
      </c>
      <c r="E23" s="420">
        <f>'Building Components - Scoring'!E15+'Building Components - Scoring'!E16+'Building Components - Scoring'!E18+'Building Components - Scoring'!E19</f>
        <v>5</v>
      </c>
      <c r="F23" s="419">
        <f>'Building Components - Scoring'!B15+'Building Components - Scoring'!B16+'Building Components - Scoring'!B17+'Building Components - Scoring'!B19</f>
        <v>0</v>
      </c>
      <c r="G23" s="419"/>
      <c r="H23" s="385"/>
      <c r="I23" s="386"/>
      <c r="J23" s="386"/>
      <c r="K23" s="388"/>
      <c r="L23" s="389"/>
      <c r="M23" s="389"/>
      <c r="N23" s="389"/>
      <c r="O23" s="389"/>
      <c r="P23" s="389"/>
      <c r="Q23" s="389"/>
      <c r="R23" s="389"/>
      <c r="S23" s="389"/>
      <c r="T23" s="389"/>
      <c r="U23" s="389"/>
      <c r="V23" s="389"/>
      <c r="W23" s="389"/>
      <c r="X23" s="389"/>
      <c r="Y23" s="389"/>
      <c r="Z23" s="389"/>
      <c r="AA23" s="389"/>
    </row>
    <row r="24" ht="15.75" customHeight="1">
      <c r="A24" s="390"/>
      <c r="B24" s="390"/>
      <c r="C24" s="417">
        <v>3.3</v>
      </c>
      <c r="D24" s="417" t="s">
        <v>1217</v>
      </c>
      <c r="E24" s="417">
        <f>'Building Components - Scoring'!E21+'Building Components - Scoring'!E22+'Building Components - Scoring'!E25+'Building Components - Scoring'!E26+'Building Components - Scoring'!E28+'Building Components - Scoring'!E29</f>
        <v>9</v>
      </c>
      <c r="F24" s="419">
        <f>'Building Components - Scoring'!B21+'Building Components - Scoring'!B22+'Building Components - Scoring'!B23+'Building Components - Scoring'!B26+'Building Components - Scoring'!B27+'Building Components - Scoring'!B29</f>
        <v>0</v>
      </c>
      <c r="G24" s="419"/>
      <c r="H24" s="385"/>
      <c r="I24" s="386"/>
      <c r="J24" s="386"/>
      <c r="K24" s="388"/>
      <c r="L24" s="389"/>
      <c r="M24" s="389"/>
      <c r="N24" s="389"/>
      <c r="O24" s="389"/>
      <c r="P24" s="389"/>
      <c r="Q24" s="389"/>
      <c r="R24" s="389"/>
      <c r="S24" s="389"/>
      <c r="T24" s="389"/>
      <c r="U24" s="389"/>
      <c r="V24" s="389"/>
      <c r="W24" s="389"/>
      <c r="X24" s="389"/>
      <c r="Y24" s="389"/>
      <c r="Z24" s="389"/>
      <c r="AA24" s="389"/>
    </row>
    <row r="25" ht="15.75" customHeight="1">
      <c r="A25" s="390"/>
      <c r="B25" s="390"/>
      <c r="C25" s="417">
        <v>3.4</v>
      </c>
      <c r="D25" s="420" t="s">
        <v>1218</v>
      </c>
      <c r="E25" s="420">
        <f>'Building Components - Scoring'!E31+'Building Components - Scoring'!E32+'Building Components - Scoring'!E33+'Building Components - Scoring'!E35+'Building Components - Scoring'!E36+'Building Components - Scoring'!E37</f>
        <v>7</v>
      </c>
      <c r="F25" s="419">
        <f>+'Building Components - Scoring'!B31+'Building Components - Scoring'!B32+'Building Components - Scoring'!B33+'Building Components - Scoring'!B34+'Building Components - Scoring'!B36+'Building Components - Scoring'!B37</f>
        <v>0</v>
      </c>
      <c r="G25" s="419"/>
      <c r="H25" s="385"/>
      <c r="I25" s="386"/>
      <c r="J25" s="386"/>
      <c r="K25" s="388"/>
      <c r="L25" s="389"/>
      <c r="M25" s="389"/>
      <c r="N25" s="389"/>
      <c r="O25" s="389"/>
      <c r="P25" s="389"/>
      <c r="Q25" s="389"/>
      <c r="R25" s="389"/>
      <c r="S25" s="389"/>
      <c r="T25" s="389"/>
      <c r="U25" s="389"/>
      <c r="V25" s="389"/>
      <c r="W25" s="389"/>
      <c r="X25" s="389"/>
      <c r="Y25" s="389"/>
      <c r="Z25" s="389"/>
      <c r="AA25" s="389"/>
    </row>
    <row r="26" ht="15.75" customHeight="1">
      <c r="A26" s="390"/>
      <c r="B26" s="390"/>
      <c r="C26" s="417">
        <v>3.5</v>
      </c>
      <c r="D26" s="417" t="s">
        <v>1219</v>
      </c>
      <c r="E26" s="417">
        <f>'Building Components - Scoring'!E41+'Building Components - Scoring'!E43+'Building Components - Scoring'!E44+'Building Components - Scoring'!E45</f>
        <v>7</v>
      </c>
      <c r="F26" s="419">
        <f>'Building Components - Scoring'!B39+'Building Components - Scoring'!B42+'Building Components - Scoring'!B44+'Building Components - Scoring'!B45</f>
        <v>0</v>
      </c>
      <c r="G26" s="419"/>
      <c r="H26" s="385"/>
      <c r="I26" s="386"/>
      <c r="J26" s="386"/>
      <c r="K26" s="388"/>
      <c r="L26" s="389"/>
      <c r="M26" s="389"/>
      <c r="N26" s="389"/>
      <c r="O26" s="389"/>
      <c r="P26" s="389"/>
      <c r="Q26" s="389"/>
      <c r="R26" s="389"/>
      <c r="S26" s="389"/>
      <c r="T26" s="389"/>
      <c r="U26" s="389"/>
      <c r="V26" s="389"/>
      <c r="W26" s="389"/>
      <c r="X26" s="389"/>
      <c r="Y26" s="389"/>
      <c r="Z26" s="389"/>
      <c r="AA26" s="389"/>
    </row>
    <row r="27" ht="15.75" customHeight="1">
      <c r="A27" s="390"/>
      <c r="B27" s="390"/>
      <c r="C27" s="417">
        <v>3.6</v>
      </c>
      <c r="D27" s="420" t="s">
        <v>383</v>
      </c>
      <c r="E27" s="420">
        <f>'Building Components - Scoring'!E47+'Building Components - Scoring'!E48+'Building Components - Scoring'!E49+'Building Components - Scoring'!E52+'Building Components - Scoring'!E53+'Building Components - Scoring'!E54</f>
        <v>8</v>
      </c>
      <c r="F27" s="419">
        <f>'Building Components - Scoring'!B47+'Building Components - Scoring'!B48+'Building Components - Scoring'!B49+'Building Components - Scoring'!B50+'Building Components - Scoring'!B53+'Building Components - Scoring'!B54</f>
        <v>0</v>
      </c>
      <c r="G27" s="419"/>
      <c r="H27" s="385"/>
      <c r="I27" s="386"/>
      <c r="J27" s="386"/>
      <c r="K27" s="388"/>
      <c r="L27" s="389"/>
      <c r="M27" s="389"/>
      <c r="N27" s="389"/>
      <c r="O27" s="389"/>
      <c r="P27" s="389"/>
      <c r="Q27" s="389"/>
      <c r="R27" s="389"/>
      <c r="S27" s="389"/>
      <c r="T27" s="389"/>
      <c r="U27" s="389"/>
      <c r="V27" s="389"/>
      <c r="W27" s="389"/>
      <c r="X27" s="389"/>
      <c r="Y27" s="389"/>
      <c r="Z27" s="389"/>
      <c r="AA27" s="389"/>
    </row>
    <row r="28" ht="15.75" customHeight="1">
      <c r="A28" s="390"/>
      <c r="B28" s="390"/>
      <c r="C28" s="417">
        <v>3.7</v>
      </c>
      <c r="D28" s="417" t="s">
        <v>1220</v>
      </c>
      <c r="E28" s="417">
        <f>'Building Components - Scoring'!E56+'Building Components - Scoring'!E57+'Building Components - Scoring'!E58+'Building Components - Scoring'!E60+'Building Components - Scoring'!E61+'Building Components - Scoring'!E62</f>
        <v>7</v>
      </c>
      <c r="F28" s="419">
        <f>'Building Components - Scoring'!B56+'Building Components - Scoring'!B57+'Building Components - Scoring'!B58+'Building Components - Scoring'!B59+'Building Components - Scoring'!B61+'Building Components - Scoring'!B62</f>
        <v>0</v>
      </c>
      <c r="G28" s="419"/>
      <c r="H28" s="385"/>
      <c r="I28" s="386"/>
      <c r="J28" s="386"/>
      <c r="K28" s="388"/>
      <c r="L28" s="389"/>
      <c r="M28" s="389"/>
      <c r="N28" s="389"/>
      <c r="O28" s="389"/>
      <c r="P28" s="389"/>
      <c r="Q28" s="389"/>
      <c r="R28" s="389"/>
      <c r="S28" s="389"/>
      <c r="T28" s="389"/>
      <c r="U28" s="389"/>
      <c r="V28" s="389"/>
      <c r="W28" s="389"/>
      <c r="X28" s="389"/>
      <c r="Y28" s="389"/>
      <c r="Z28" s="389"/>
      <c r="AA28" s="389"/>
    </row>
    <row r="29" ht="15.75" customHeight="1">
      <c r="A29" s="390"/>
      <c r="B29" s="390"/>
      <c r="C29" s="417">
        <v>3.8</v>
      </c>
      <c r="D29" s="417" t="s">
        <v>1221</v>
      </c>
      <c r="E29" s="417">
        <f>'Building Components - Scoring'!E65+'Building Components - Scoring'!E66+'Building Components - Scoring'!E68+'Building Components - Scoring'!E69+'Building Components - Scoring'!E72+'Building Components - Scoring'!E73+'Building Components - Scoring'!E74+'Building Components - Scoring'!E75+'Building Components - Scoring'!E77</f>
        <v>14</v>
      </c>
      <c r="F29" s="419">
        <f>'Building Components - Scoring'!B64+'Building Components - Scoring'!B66+'Building Components - Scoring'!B67+'Building Components - Scoring'!B69+'Building Components - Scoring'!B70+'Building Components - Scoring'!B73+'Building Components - Scoring'!B74+'Building Components - Scoring'!B75+'Building Components - Scoring'!B76</f>
        <v>0</v>
      </c>
      <c r="G29" s="419"/>
      <c r="H29" s="385"/>
      <c r="I29" s="386"/>
      <c r="J29" s="386"/>
      <c r="K29" s="388"/>
      <c r="L29" s="389"/>
      <c r="M29" s="389"/>
      <c r="N29" s="389"/>
      <c r="O29" s="389"/>
      <c r="P29" s="389"/>
      <c r="Q29" s="389"/>
      <c r="R29" s="389"/>
      <c r="S29" s="389"/>
      <c r="T29" s="389"/>
      <c r="U29" s="389"/>
      <c r="V29" s="389"/>
      <c r="W29" s="389"/>
      <c r="X29" s="389"/>
      <c r="Y29" s="389"/>
      <c r="Z29" s="389"/>
      <c r="AA29" s="389"/>
    </row>
    <row r="30" ht="15.75" customHeight="1">
      <c r="A30" s="390"/>
      <c r="B30" s="390"/>
      <c r="C30" s="417">
        <v>3.9</v>
      </c>
      <c r="D30" s="421" t="s">
        <v>447</v>
      </c>
      <c r="E30" s="421">
        <f>'Building Components - Scoring'!E79+'Building Components - Scoring'!E80</f>
        <v>2</v>
      </c>
      <c r="F30" s="422">
        <f>'Building Components - Scoring'!B79+'Building Components - Scoring'!B80</f>
        <v>0</v>
      </c>
      <c r="G30" s="422"/>
      <c r="H30" s="385"/>
      <c r="I30" s="386"/>
      <c r="J30" s="386"/>
      <c r="K30" s="388"/>
      <c r="L30" s="389"/>
      <c r="M30" s="389"/>
      <c r="N30" s="389"/>
      <c r="O30" s="389"/>
      <c r="P30" s="389"/>
      <c r="Q30" s="389"/>
      <c r="R30" s="389"/>
      <c r="S30" s="389"/>
      <c r="T30" s="389"/>
      <c r="U30" s="389"/>
      <c r="V30" s="389"/>
      <c r="W30" s="389"/>
      <c r="X30" s="389"/>
      <c r="Y30" s="389"/>
      <c r="Z30" s="389"/>
      <c r="AA30" s="389"/>
    </row>
    <row r="31" ht="36.0" customHeight="1">
      <c r="A31" s="392"/>
      <c r="B31" s="392"/>
      <c r="C31" s="423" t="s">
        <v>1222</v>
      </c>
      <c r="D31" s="424"/>
      <c r="E31" s="425">
        <f t="shared" ref="E31:F31" si="3">SUM(E21:E30)</f>
        <v>67</v>
      </c>
      <c r="F31" s="426">
        <f t="shared" si="3"/>
        <v>0</v>
      </c>
      <c r="G31" s="426">
        <f>SUM('Building Components - Scoring'!B5,'Building Components - Scoring'!B7,'Building Components - Scoring'!B21,'Building Components - Scoring'!B36,'Building Components - Scoring'!B39,'Building Components - Scoring'!B49,'Building Components - Scoring'!B56,'Building Components - Scoring'!B57,'Building Components - Scoring'!B64,'Building Components - Scoring'!B66,'Building Components - Scoring'!B69,'Building Components - Scoring'!B70)</f>
        <v>0</v>
      </c>
      <c r="H31" s="413">
        <v>12.0</v>
      </c>
      <c r="I31" s="397">
        <v>18.0</v>
      </c>
      <c r="J31" s="398">
        <v>28.0</v>
      </c>
      <c r="K31" s="399">
        <v>47.0</v>
      </c>
      <c r="L31" s="414"/>
      <c r="M31" s="414"/>
      <c r="N31" s="414"/>
      <c r="O31" s="414"/>
      <c r="P31" s="414"/>
      <c r="Q31" s="414"/>
      <c r="R31" s="414"/>
      <c r="S31" s="414"/>
      <c r="T31" s="414"/>
      <c r="U31" s="414"/>
      <c r="V31" s="414"/>
      <c r="W31" s="414"/>
      <c r="X31" s="414"/>
      <c r="Y31" s="414"/>
      <c r="Z31" s="414"/>
      <c r="AA31" s="414"/>
    </row>
    <row r="32" ht="15.75" customHeight="1">
      <c r="A32" s="427" t="s">
        <v>13</v>
      </c>
      <c r="B32" s="428" t="s">
        <v>1223</v>
      </c>
      <c r="C32" s="429">
        <v>4.0</v>
      </c>
      <c r="D32" s="430" t="s">
        <v>1224</v>
      </c>
      <c r="E32" s="429">
        <f>'Interior Spaces - Scoring'!E5+'Interior Spaces - Scoring'!E6+'Interior Spaces - Scoring'!E7+'Interior Spaces - Scoring'!E8+'Interior Spaces - Scoring'!E9</f>
        <v>5</v>
      </c>
      <c r="F32" s="431">
        <f>'Interior Spaces - Scoring'!B5+'Interior Spaces - Scoring'!B6+'Interior Spaces - Scoring'!B7+'Interior Spaces - Scoring'!B8+'Interior Spaces - Scoring'!B9</f>
        <v>0</v>
      </c>
      <c r="G32" s="431"/>
      <c r="H32" s="385"/>
      <c r="I32" s="386"/>
      <c r="J32" s="387"/>
      <c r="K32" s="388"/>
      <c r="L32" s="389"/>
      <c r="M32" s="389"/>
      <c r="N32" s="389"/>
      <c r="O32" s="389"/>
      <c r="P32" s="389"/>
      <c r="Q32" s="389"/>
      <c r="R32" s="389"/>
      <c r="S32" s="389"/>
      <c r="T32" s="389"/>
      <c r="U32" s="389"/>
      <c r="V32" s="389"/>
      <c r="W32" s="389"/>
      <c r="X32" s="389"/>
      <c r="Y32" s="389"/>
      <c r="Z32" s="389"/>
      <c r="AA32" s="389"/>
    </row>
    <row r="33" ht="15.75" customHeight="1">
      <c r="A33" s="390"/>
      <c r="B33" s="390"/>
      <c r="C33" s="429">
        <v>4.1</v>
      </c>
      <c r="D33" s="430" t="s">
        <v>465</v>
      </c>
      <c r="E33" s="429">
        <f>'Interior Spaces - Scoring'!E12+'Interior Spaces - Scoring'!E13+'Interior Spaces - Scoring'!E14+'Interior Spaces - Scoring'!E16+'Interior Spaces - Scoring'!E18+'Interior Spaces - Scoring'!E20+'Interior Spaces - Scoring'!E21</f>
        <v>11</v>
      </c>
      <c r="F33" s="432">
        <f>'Interior Spaces - Scoring'!B11+'Interior Spaces - Scoring'!B12+'Interior Spaces - Scoring'!B14+'Interior Spaces - Scoring'!B15+'Interior Spaces - Scoring'!B17+'Interior Spaces - Scoring'!B19+'Interior Spaces - Scoring'!B21</f>
        <v>0</v>
      </c>
      <c r="G33" s="432"/>
      <c r="H33" s="385"/>
      <c r="I33" s="386"/>
      <c r="J33" s="387"/>
      <c r="K33" s="388"/>
      <c r="L33" s="389"/>
      <c r="M33" s="389"/>
      <c r="N33" s="389"/>
      <c r="O33" s="389"/>
      <c r="P33" s="389"/>
      <c r="Q33" s="389"/>
      <c r="R33" s="389"/>
      <c r="S33" s="389"/>
      <c r="T33" s="389"/>
      <c r="U33" s="389"/>
      <c r="V33" s="389"/>
      <c r="W33" s="389"/>
      <c r="X33" s="389"/>
      <c r="Y33" s="389"/>
      <c r="Z33" s="389"/>
      <c r="AA33" s="389"/>
    </row>
    <row r="34" ht="15.75" customHeight="1">
      <c r="A34" s="390"/>
      <c r="B34" s="390"/>
      <c r="C34" s="429">
        <v>4.2</v>
      </c>
      <c r="D34" s="433" t="s">
        <v>489</v>
      </c>
      <c r="E34" s="434">
        <f>SUM('Interior Spaces - Scoring'!E23:E31)+SUM('Interior Spaces - Scoring'!E34:E36)</f>
        <v>14</v>
      </c>
      <c r="F34" s="432">
        <f>'Interior Spaces - Scoring'!B23+'Interior Spaces - Scoring'!B24+'Interior Spaces - Scoring'!B25+'Interior Spaces - Scoring'!B26+'Interior Spaces - Scoring'!B27+'Interior Spaces - Scoring'!B28+'Interior Spaces - Scoring'!B29+'Interior Spaces - Scoring'!B30+'Interior Spaces - Scoring'!B31+'Interior Spaces - Scoring'!B32+'Interior Spaces - Scoring'!B34+'Interior Spaces - Scoring'!B35+'Interior Spaces - Scoring'!B36</f>
        <v>0</v>
      </c>
      <c r="G34" s="432"/>
      <c r="H34" s="385"/>
      <c r="I34" s="386"/>
      <c r="J34" s="387"/>
      <c r="K34" s="388"/>
      <c r="L34" s="389"/>
      <c r="M34" s="389"/>
      <c r="N34" s="389"/>
      <c r="O34" s="389"/>
      <c r="P34" s="389"/>
      <c r="Q34" s="389"/>
      <c r="R34" s="389"/>
      <c r="S34" s="389"/>
      <c r="T34" s="389"/>
      <c r="U34" s="389"/>
      <c r="V34" s="389"/>
      <c r="W34" s="389"/>
      <c r="X34" s="389"/>
      <c r="Y34" s="389"/>
      <c r="Z34" s="389"/>
      <c r="AA34" s="389"/>
    </row>
    <row r="35" ht="15.75" customHeight="1">
      <c r="A35" s="390"/>
      <c r="B35" s="390"/>
      <c r="C35" s="429">
        <v>4.3</v>
      </c>
      <c r="D35" s="430" t="s">
        <v>520</v>
      </c>
      <c r="E35" s="429">
        <f>'Interior Spaces - Scoring'!E39+'Interior Spaces - Scoring'!E40+'Interior Spaces - Scoring'!E41+'Interior Spaces - Scoring'!E44+'Interior Spaces - Scoring'!E46+'Interior Spaces - Scoring'!E47</f>
        <v>10</v>
      </c>
      <c r="F35" s="432">
        <f>'Interior Spaces - Scoring'!B38+'Interior Spaces - Scoring'!B40+'Interior Spaces - Scoring'!B41+'Interior Spaces - Scoring'!B42+'Interior Spaces - Scoring'!B45+'Interior Spaces - Scoring'!B47</f>
        <v>0</v>
      </c>
      <c r="G35" s="432"/>
      <c r="H35" s="385"/>
      <c r="I35" s="386"/>
      <c r="J35" s="387"/>
      <c r="K35" s="388"/>
      <c r="L35" s="389"/>
      <c r="M35" s="389"/>
      <c r="N35" s="389"/>
      <c r="O35" s="389"/>
      <c r="P35" s="389"/>
      <c r="Q35" s="389"/>
      <c r="R35" s="389"/>
      <c r="S35" s="389"/>
      <c r="T35" s="389"/>
      <c r="U35" s="389"/>
      <c r="V35" s="389"/>
      <c r="W35" s="389"/>
      <c r="X35" s="389"/>
      <c r="Y35" s="389"/>
      <c r="Z35" s="389"/>
      <c r="AA35" s="389"/>
    </row>
    <row r="36" ht="15.75" customHeight="1">
      <c r="A36" s="390"/>
      <c r="B36" s="390"/>
      <c r="C36" s="429">
        <v>4.4</v>
      </c>
      <c r="D36" s="430" t="s">
        <v>542</v>
      </c>
      <c r="E36" s="429">
        <f>'Interior Spaces - Scoring'!E49 +SUM('Interior Spaces - Scoring'!E51:E62)</f>
        <v>14</v>
      </c>
      <c r="F36" s="432">
        <f>'Interior Spaces - Scoring'!B49+'Interior Spaces - Scoring'!B50+'Interior Spaces - Scoring'!B51+'Interior Spaces - Scoring'!B52+'Interior Spaces - Scoring'!B53+'Interior Spaces - Scoring'!B54+'Interior Spaces - Scoring'!B55+'Interior Spaces - Scoring'!B56+'Interior Spaces - Scoring'!B57+'Interior Spaces - Scoring'!B58+'Interior Spaces - Scoring'!B59+'Interior Spaces - Scoring'!B60+'Interior Spaces - Scoring'!B61+'Interior Spaces - Scoring'!B62</f>
        <v>0</v>
      </c>
      <c r="G36" s="432"/>
      <c r="H36" s="385"/>
      <c r="I36" s="386"/>
      <c r="J36" s="387"/>
      <c r="K36" s="388"/>
      <c r="L36" s="389"/>
      <c r="M36" s="389"/>
      <c r="N36" s="389"/>
      <c r="O36" s="389"/>
      <c r="P36" s="389"/>
      <c r="Q36" s="389"/>
      <c r="R36" s="389"/>
      <c r="S36" s="389"/>
      <c r="T36" s="389"/>
      <c r="U36" s="389"/>
      <c r="V36" s="389"/>
      <c r="W36" s="389"/>
      <c r="X36" s="389"/>
      <c r="Y36" s="389"/>
      <c r="Z36" s="389"/>
      <c r="AA36" s="389"/>
    </row>
    <row r="37" ht="15.75" customHeight="1">
      <c r="A37" s="390"/>
      <c r="B37" s="390"/>
      <c r="C37" s="429">
        <v>4.5</v>
      </c>
      <c r="D37" s="430" t="s">
        <v>1225</v>
      </c>
      <c r="E37" s="429">
        <f>'Interior Spaces - Scoring'!E64+'Interior Spaces - Scoring'!E65</f>
        <v>2</v>
      </c>
      <c r="F37" s="435">
        <f>'Interior Spaces - Scoring'!B64+'Interior Spaces - Scoring'!B65</f>
        <v>0</v>
      </c>
      <c r="G37" s="435"/>
      <c r="H37" s="385"/>
      <c r="I37" s="386"/>
      <c r="J37" s="387"/>
      <c r="K37" s="388"/>
      <c r="L37" s="389"/>
      <c r="M37" s="389"/>
      <c r="N37" s="389"/>
      <c r="O37" s="389"/>
      <c r="P37" s="389"/>
      <c r="Q37" s="389"/>
      <c r="R37" s="389"/>
      <c r="S37" s="389"/>
      <c r="T37" s="389"/>
      <c r="U37" s="389"/>
      <c r="V37" s="389"/>
      <c r="W37" s="389"/>
      <c r="X37" s="389"/>
      <c r="Y37" s="389"/>
      <c r="Z37" s="389"/>
      <c r="AA37" s="389"/>
    </row>
    <row r="38" ht="42.0" customHeight="1">
      <c r="A38" s="392"/>
      <c r="B38" s="392"/>
      <c r="C38" s="436" t="s">
        <v>1226</v>
      </c>
      <c r="D38" s="437"/>
      <c r="E38" s="438">
        <f t="shared" ref="E38:F38" si="4">SUM(E32:E37)</f>
        <v>56</v>
      </c>
      <c r="F38" s="439">
        <f t="shared" si="4"/>
        <v>0</v>
      </c>
      <c r="G38" s="439">
        <f>SUM('Interior Spaces - Scoring'!B5,'Interior Spaces - Scoring'!B6,'Interior Spaces - Scoring'!B19,'Interior Spaces - Scoring'!B38,'Interior Spaces - Scoring'!B41,'Interior Spaces - Scoring'!B42,'Interior Spaces - Scoring'!B50,'Interior Spaces - Scoring'!B53,'Interior Spaces - Scoring'!B54,'Interior Spaces - Scoring'!B59,'Interior Spaces - Scoring'!B61)</f>
        <v>0</v>
      </c>
      <c r="H38" s="413">
        <v>11.0</v>
      </c>
      <c r="I38" s="397">
        <v>16.0</v>
      </c>
      <c r="J38" s="398">
        <v>25.0</v>
      </c>
      <c r="K38" s="399">
        <v>40.0</v>
      </c>
      <c r="L38" s="414"/>
      <c r="M38" s="414"/>
      <c r="N38" s="414"/>
      <c r="O38" s="414"/>
      <c r="P38" s="414"/>
      <c r="Q38" s="414"/>
      <c r="R38" s="414"/>
      <c r="S38" s="414"/>
      <c r="T38" s="414"/>
      <c r="U38" s="414"/>
      <c r="V38" s="414"/>
      <c r="W38" s="414"/>
      <c r="X38" s="414"/>
      <c r="Y38" s="414"/>
      <c r="Z38" s="414"/>
      <c r="AA38" s="414"/>
    </row>
    <row r="39" ht="15.75" customHeight="1">
      <c r="A39" s="440" t="s">
        <v>15</v>
      </c>
      <c r="B39" s="441" t="s">
        <v>1227</v>
      </c>
      <c r="C39" s="442">
        <v>5.0</v>
      </c>
      <c r="D39" s="443" t="s">
        <v>1228</v>
      </c>
      <c r="E39" s="442">
        <f>'Dwelling Units - Scoring'!E5+'Dwelling Units - Scoring'!E6+'Dwelling Units - Scoring'!E7+'Dwelling Units - Scoring'!E10+'Dwelling Units - Scoring'!E11+'Dwelling Units - Scoring'!E12+'Dwelling Units - Scoring'!E13+'Dwelling Units - Scoring'!E15+'Dwelling Units - Scoring'!E17+'Dwelling Units - Scoring'!E18</f>
        <v>14</v>
      </c>
      <c r="F39" s="444">
        <f>'Dwelling Units - Scoring'!B5+'Dwelling Units - Scoring'!B6+'Dwelling Units - Scoring'!B7+'Dwelling Units - Scoring'!B8+'Dwelling Units - Scoring'!B11+'Dwelling Units - Scoring'!B12+'Dwelling Units - Scoring'!B13+'Dwelling Units - Scoring'!B14+'Dwelling Units - Scoring'!B16+'Dwelling Units - Scoring'!B18</f>
        <v>0</v>
      </c>
      <c r="G39" s="444"/>
      <c r="H39" s="385"/>
      <c r="I39" s="386"/>
      <c r="J39" s="386"/>
      <c r="K39" s="388"/>
      <c r="L39" s="389"/>
      <c r="M39" s="389"/>
      <c r="N39" s="389"/>
      <c r="O39" s="389"/>
      <c r="P39" s="389"/>
      <c r="Q39" s="389"/>
      <c r="R39" s="389"/>
      <c r="S39" s="389"/>
      <c r="T39" s="389"/>
      <c r="U39" s="389"/>
      <c r="V39" s="389"/>
      <c r="W39" s="389"/>
      <c r="X39" s="389"/>
      <c r="Y39" s="389"/>
      <c r="Z39" s="389"/>
      <c r="AA39" s="389"/>
    </row>
    <row r="40" ht="15.75" customHeight="1">
      <c r="A40" s="390"/>
      <c r="B40" s="390"/>
      <c r="C40" s="442">
        <v>5.1</v>
      </c>
      <c r="D40" s="443" t="s">
        <v>609</v>
      </c>
      <c r="E40" s="442">
        <f>'Dwelling Units - Scoring'!E20+'Dwelling Units - Scoring'!E21+'Dwelling Units - Scoring'!E22+'Dwelling Units - Scoring'!E23+'Dwelling Units - Scoring'!E24+'Dwelling Units - Scoring'!E25+'Dwelling Units - Scoring'!E26+'Dwelling Units - Scoring'!E27+'Dwelling Units - Scoring'!E28+'Dwelling Units - Scoring'!E29+'Dwelling Units - Scoring'!E30+'Dwelling Units - Scoring'!E33+'Dwelling Units - Scoring'!E34+'Dwelling Units - Scoring'!E35</f>
        <v>16</v>
      </c>
      <c r="F40" s="445">
        <f>'Dwelling Units - Scoring'!B20+'Dwelling Units - Scoring'!B21+'Dwelling Units - Scoring'!B22+'Dwelling Units - Scoring'!B23+'Dwelling Units - Scoring'!B24+'Dwelling Units - Scoring'!B25+'Dwelling Units - Scoring'!B26+'Dwelling Units - Scoring'!B27+'Dwelling Units - Scoring'!B28+'Dwelling Units - Scoring'!B29+'Dwelling Units - Scoring'!B30+'Dwelling Units - Scoring'!B31+'Dwelling Units - Scoring'!B34+'Dwelling Units - Scoring'!B35</f>
        <v>0</v>
      </c>
      <c r="G40" s="445"/>
      <c r="H40" s="385"/>
      <c r="I40" s="386"/>
      <c r="J40" s="386"/>
      <c r="K40" s="388"/>
      <c r="L40" s="389"/>
      <c r="M40" s="389"/>
      <c r="N40" s="389"/>
      <c r="O40" s="389"/>
      <c r="P40" s="389"/>
      <c r="Q40" s="389"/>
      <c r="R40" s="389"/>
      <c r="S40" s="389"/>
      <c r="T40" s="389"/>
      <c r="U40" s="389"/>
      <c r="V40" s="389"/>
      <c r="W40" s="389"/>
      <c r="X40" s="389"/>
      <c r="Y40" s="389"/>
      <c r="Z40" s="389"/>
      <c r="AA40" s="389"/>
    </row>
    <row r="41" ht="15.75" customHeight="1">
      <c r="A41" s="390"/>
      <c r="B41" s="390"/>
      <c r="C41" s="442">
        <v>5.2</v>
      </c>
      <c r="D41" s="442" t="s">
        <v>643</v>
      </c>
      <c r="E41" s="442">
        <f>'Dwelling Units - Scoring'!E38+'Dwelling Units - Scoring'!E39+'Dwelling Units - Scoring'!E40+'Dwelling Units - Scoring'!E41+'Dwelling Units - Scoring'!E42</f>
        <v>6</v>
      </c>
      <c r="F41" s="445">
        <f>'Dwelling Units - Scoring'!B37+'Dwelling Units - Scoring'!B39+'Dwelling Units - Scoring'!B40+'Dwelling Units - Scoring'!B41+'Dwelling Units - Scoring'!B42</f>
        <v>0</v>
      </c>
      <c r="G41" s="445"/>
      <c r="H41" s="385"/>
      <c r="I41" s="386"/>
      <c r="J41" s="386"/>
      <c r="K41" s="388"/>
      <c r="L41" s="389"/>
      <c r="M41" s="389"/>
      <c r="N41" s="389"/>
      <c r="O41" s="389"/>
      <c r="P41" s="389"/>
      <c r="Q41" s="389"/>
      <c r="R41" s="389"/>
      <c r="S41" s="389"/>
      <c r="T41" s="389"/>
      <c r="U41" s="389"/>
      <c r="V41" s="389"/>
      <c r="W41" s="389"/>
      <c r="X41" s="389"/>
      <c r="Y41" s="389"/>
      <c r="Z41" s="389"/>
      <c r="AA41" s="389"/>
    </row>
    <row r="42" ht="15.75" customHeight="1">
      <c r="A42" s="390"/>
      <c r="B42" s="390"/>
      <c r="C42" s="442">
        <v>5.3</v>
      </c>
      <c r="D42" s="442" t="s">
        <v>658</v>
      </c>
      <c r="E42" s="442">
        <f>'Dwelling Units - Scoring'!E44+'Dwelling Units - Scoring'!E45+'Dwelling Units - Scoring'!E46+'Dwelling Units - Scoring'!E47+'Dwelling Units - Scoring'!E49+'Dwelling Units - Scoring'!E50+'Dwelling Units - Scoring'!E51+'Dwelling Units - Scoring'!E52+'Dwelling Units - Scoring'!E53</f>
        <v>10</v>
      </c>
      <c r="F42" s="445">
        <f>'Dwelling Units - Scoring'!B44+'Dwelling Units - Scoring'!B45+'Dwelling Units - Scoring'!B46+'Dwelling Units - Scoring'!B47+'Dwelling Units - Scoring'!B48+'Dwelling Units - Scoring'!B50+'Dwelling Units - Scoring'!B51+'Dwelling Units - Scoring'!B52+'Dwelling Units - Scoring'!B53</f>
        <v>0</v>
      </c>
      <c r="G42" s="445"/>
      <c r="H42" s="385"/>
      <c r="I42" s="386"/>
      <c r="J42" s="386"/>
      <c r="K42" s="388"/>
      <c r="L42" s="389"/>
      <c r="M42" s="389"/>
      <c r="N42" s="389"/>
      <c r="O42" s="389"/>
      <c r="P42" s="389"/>
      <c r="Q42" s="389"/>
      <c r="R42" s="389"/>
      <c r="S42" s="389"/>
      <c r="T42" s="389"/>
      <c r="U42" s="389"/>
      <c r="V42" s="389"/>
      <c r="W42" s="389"/>
      <c r="X42" s="389"/>
      <c r="Y42" s="389"/>
      <c r="Z42" s="389"/>
      <c r="AA42" s="389"/>
    </row>
    <row r="43" ht="15.75" customHeight="1">
      <c r="A43" s="390"/>
      <c r="B43" s="390"/>
      <c r="C43" s="442">
        <v>5.4</v>
      </c>
      <c r="D43" s="442" t="s">
        <v>680</v>
      </c>
      <c r="E43" s="442">
        <f>'Dwelling Units - Scoring'!E55+'Dwelling Units - Scoring'!E56+'Dwelling Units - Scoring'!E57+'Dwelling Units - Scoring'!E59+'Dwelling Units - Scoring'!E60+'Dwelling Units - Scoring'!E61+'Dwelling Units - Scoring'!E62+'Dwelling Units - Scoring'!E63+'Dwelling Units - Scoring'!E64+'Dwelling Units - Scoring'!E65</f>
        <v>11</v>
      </c>
      <c r="F43" s="445">
        <f>'Dwelling Units - Scoring'!B55+'Dwelling Units - Scoring'!B56+'Dwelling Units - Scoring'!B57+'Dwelling Units - Scoring'!B58+'Dwelling Units - Scoring'!B60+'Dwelling Units - Scoring'!B61+'Dwelling Units - Scoring'!B62+'Dwelling Units - Scoring'!B63+'Dwelling Units - Scoring'!B64+'Dwelling Units - Scoring'!B65</f>
        <v>0</v>
      </c>
      <c r="G43" s="445"/>
      <c r="H43" s="385"/>
      <c r="I43" s="386"/>
      <c r="J43" s="386"/>
      <c r="K43" s="388"/>
      <c r="L43" s="389"/>
      <c r="M43" s="389"/>
      <c r="N43" s="389"/>
      <c r="O43" s="389"/>
      <c r="P43" s="389"/>
      <c r="Q43" s="389"/>
      <c r="R43" s="389"/>
      <c r="S43" s="389"/>
      <c r="T43" s="389"/>
      <c r="U43" s="389"/>
      <c r="V43" s="389"/>
      <c r="W43" s="389"/>
      <c r="X43" s="389"/>
      <c r="Y43" s="389"/>
      <c r="Z43" s="389"/>
      <c r="AA43" s="389"/>
    </row>
    <row r="44" ht="15.75" customHeight="1">
      <c r="A44" s="390"/>
      <c r="B44" s="390"/>
      <c r="C44" s="442">
        <v>5.5</v>
      </c>
      <c r="D44" s="442" t="s">
        <v>704</v>
      </c>
      <c r="E44" s="442">
        <f>'Dwelling Units - Scoring'!E67+'Dwelling Units - Scoring'!E68+'Dwelling Units - Scoring'!E69+'Dwelling Units - Scoring'!E70+'Dwelling Units - Scoring'!E73+'Dwelling Units - Scoring'!E74+'Dwelling Units - Scoring'!E75+'Dwelling Units - Scoring'!E76+'Dwelling Units - Scoring'!E80+'Dwelling Units - Scoring'!E81+'Dwelling Units - Scoring'!E83+'Dwelling Units - Scoring'!E85+'Dwelling Units - Scoring'!E86</f>
        <v>20</v>
      </c>
      <c r="F44" s="446">
        <f>'Dwelling Units - Scoring'!B67+'Dwelling Units - Scoring'!B68+'Dwelling Units - Scoring'!B69+'Dwelling Units - Scoring'!B70+'Dwelling Units - Scoring'!B71+'Dwelling Units - Scoring'!B74+'Dwelling Units - Scoring'!B75+'Dwelling Units - Scoring'!B76+'Dwelling Units - Scoring'!B77+'Dwelling Units - Scoring'!B81+'Dwelling Units - Scoring'!B82+'Dwelling Units - Scoring'!B84+'Dwelling Units - Scoring'!B86</f>
        <v>0</v>
      </c>
      <c r="G44" s="446"/>
      <c r="H44" s="385"/>
      <c r="I44" s="386"/>
      <c r="J44" s="386"/>
      <c r="K44" s="388"/>
      <c r="L44" s="389"/>
      <c r="M44" s="389"/>
      <c r="N44" s="389"/>
      <c r="O44" s="389"/>
      <c r="P44" s="389"/>
      <c r="Q44" s="389"/>
      <c r="R44" s="389"/>
      <c r="S44" s="389"/>
      <c r="T44" s="389"/>
      <c r="U44" s="389"/>
      <c r="V44" s="389"/>
      <c r="W44" s="389"/>
      <c r="X44" s="389"/>
      <c r="Y44" s="389"/>
      <c r="Z44" s="389"/>
      <c r="AA44" s="389"/>
    </row>
    <row r="45" ht="36.0" customHeight="1">
      <c r="A45" s="392"/>
      <c r="B45" s="392"/>
      <c r="C45" s="447" t="s">
        <v>1229</v>
      </c>
      <c r="D45" s="442"/>
      <c r="E45" s="448">
        <f t="shared" ref="E45:F45" si="5">SUM(E39:E44)</f>
        <v>77</v>
      </c>
      <c r="F45" s="449">
        <f t="shared" si="5"/>
        <v>0</v>
      </c>
      <c r="G45" s="449">
        <f>SUM('Dwelling Units - Scoring'!B7,'Dwelling Units - Scoring'!B16,'Dwelling Units - Scoring'!B23,'Dwelling Units - Scoring'!B40,'Dwelling Units - Scoring'!B61,'Dwelling Units - Scoring'!B64,'Dwelling Units - Scoring'!B67,'Dwelling Units - Scoring'!B75,'Dwelling Units - Scoring'!B77,)</f>
        <v>0</v>
      </c>
      <c r="H45" s="413">
        <v>9.0</v>
      </c>
      <c r="I45" s="397">
        <v>17.0</v>
      </c>
      <c r="J45" s="398">
        <v>29.0</v>
      </c>
      <c r="K45" s="399">
        <v>50.0</v>
      </c>
      <c r="L45" s="414"/>
      <c r="M45" s="414"/>
      <c r="N45" s="414"/>
      <c r="O45" s="414"/>
      <c r="P45" s="414"/>
      <c r="Q45" s="414"/>
      <c r="R45" s="414"/>
      <c r="S45" s="414"/>
      <c r="T45" s="414"/>
      <c r="U45" s="414"/>
      <c r="V45" s="414"/>
      <c r="W45" s="414"/>
      <c r="X45" s="414"/>
      <c r="Y45" s="414"/>
      <c r="Z45" s="414"/>
      <c r="AA45" s="414"/>
    </row>
    <row r="46" ht="15.75" customHeight="1">
      <c r="A46" s="450" t="s">
        <v>1230</v>
      </c>
      <c r="B46" s="451" t="s">
        <v>1231</v>
      </c>
      <c r="C46" s="452">
        <v>6.0</v>
      </c>
      <c r="D46" s="453" t="s">
        <v>1232</v>
      </c>
      <c r="E46" s="452">
        <f>'Ops &amp; Amenities - Scoring'!E5+'Ops &amp; Amenities - Scoring'!E6+'Ops &amp; Amenities - Scoring'!E7+'Ops &amp; Amenities - Scoring'!E8+'Ops &amp; Amenities - Scoring'!E9+'Ops &amp; Amenities - Scoring'!E10+'Ops &amp; Amenities - Scoring'!E11</f>
        <v>7</v>
      </c>
      <c r="F46" s="454">
        <f>'Ops &amp; Amenities - Scoring'!B5+'Ops &amp; Amenities - Scoring'!B6+'Ops &amp; Amenities - Scoring'!B7+'Ops &amp; Amenities - Scoring'!B8+'Ops &amp; Amenities - Scoring'!B9+'Ops &amp; Amenities - Scoring'!B10+'Ops &amp; Amenities - Scoring'!B11</f>
        <v>0</v>
      </c>
      <c r="G46" s="454"/>
      <c r="H46" s="385"/>
      <c r="I46" s="386"/>
      <c r="J46" s="386"/>
      <c r="K46" s="388"/>
      <c r="L46" s="389"/>
      <c r="M46" s="389"/>
      <c r="N46" s="389"/>
      <c r="O46" s="389"/>
      <c r="P46" s="389"/>
      <c r="Q46" s="389"/>
      <c r="R46" s="389"/>
      <c r="S46" s="389"/>
      <c r="T46" s="389"/>
      <c r="U46" s="389"/>
      <c r="V46" s="389"/>
      <c r="W46" s="389"/>
      <c r="X46" s="389"/>
      <c r="Y46" s="389"/>
      <c r="Z46" s="389"/>
      <c r="AA46" s="389"/>
    </row>
    <row r="47" ht="15.75" customHeight="1">
      <c r="A47" s="390"/>
      <c r="B47" s="390"/>
      <c r="C47" s="452">
        <v>6.1</v>
      </c>
      <c r="D47" s="453" t="s">
        <v>1233</v>
      </c>
      <c r="E47" s="452">
        <f>'Ops &amp; Amenities - Scoring'!E14+'Ops &amp; Amenities - Scoring'!E15+'Ops &amp; Amenities - Scoring'!E17+'Ops &amp; Amenities - Scoring'!E18+'Ops &amp; Amenities - Scoring'!E19+'Ops &amp; Amenities - Scoring'!E20</f>
        <v>8</v>
      </c>
      <c r="F47" s="455">
        <f>'Ops &amp; Amenities - Scoring'!B13+'Ops &amp; Amenities - Scoring'!B15+'Ops &amp; Amenities - Scoring'!B16+'Ops &amp; Amenities - Scoring'!B18+'Ops &amp; Amenities - Scoring'!B19+'Ops &amp; Amenities - Scoring'!B20</f>
        <v>0</v>
      </c>
      <c r="G47" s="455"/>
      <c r="H47" s="385"/>
      <c r="I47" s="386"/>
      <c r="J47" s="386"/>
      <c r="K47" s="388"/>
      <c r="L47" s="389"/>
      <c r="M47" s="389"/>
      <c r="N47" s="389"/>
      <c r="O47" s="389"/>
      <c r="P47" s="389"/>
      <c r="Q47" s="389"/>
      <c r="R47" s="389"/>
      <c r="S47" s="389"/>
      <c r="T47" s="389"/>
      <c r="U47" s="389"/>
      <c r="V47" s="389"/>
      <c r="W47" s="389"/>
      <c r="X47" s="389"/>
      <c r="Y47" s="389"/>
      <c r="Z47" s="389"/>
      <c r="AA47" s="389"/>
    </row>
    <row r="48" ht="15.75" customHeight="1">
      <c r="A48" s="390"/>
      <c r="B48" s="390"/>
      <c r="C48" s="452">
        <v>6.2</v>
      </c>
      <c r="D48" s="452" t="s">
        <v>1234</v>
      </c>
      <c r="E48" s="452">
        <f>'Ops &amp; Amenities - Scoring'!E22+'Ops &amp; Amenities - Scoring'!E24+'Ops &amp; Amenities - Scoring'!E25+'Ops &amp; Amenities - Scoring'!E26+'Ops &amp; Amenities - Scoring'!E27+'Ops &amp; Amenities - Scoring'!E28+'Ops &amp; Amenities - Scoring'!E29+'Ops &amp; Amenities - Scoring'!E30+'Ops &amp; Amenities - Scoring'!E31+'Ops &amp; Amenities - Scoring'!E32+'Ops &amp; Amenities - Scoring'!E33+'Ops &amp; Amenities - Scoring'!E34</f>
        <v>13</v>
      </c>
      <c r="F48" s="455">
        <f>'Ops &amp; Amenities - Scoring'!B22+'Ops &amp; Amenities - Scoring'!B23+'Ops &amp; Amenities - Scoring'!B25+'Ops &amp; Amenities - Scoring'!B26+'Ops &amp; Amenities - Scoring'!B27+'Ops &amp; Amenities - Scoring'!B28+'Ops &amp; Amenities - Scoring'!B29+'Ops &amp; Amenities - Scoring'!B30+'Ops &amp; Amenities - Scoring'!B31+'Ops &amp; Amenities - Scoring'!B32+'Ops &amp; Amenities - Scoring'!B33+'Ops &amp; Amenities - Scoring'!B34</f>
        <v>0</v>
      </c>
      <c r="G48" s="455"/>
      <c r="H48" s="385"/>
      <c r="I48" s="386"/>
      <c r="J48" s="386"/>
      <c r="K48" s="388"/>
      <c r="L48" s="389"/>
      <c r="M48" s="389"/>
      <c r="N48" s="389"/>
      <c r="O48" s="389"/>
      <c r="P48" s="389"/>
      <c r="Q48" s="389"/>
      <c r="R48" s="389"/>
      <c r="S48" s="389"/>
      <c r="T48" s="389"/>
      <c r="U48" s="389"/>
      <c r="V48" s="389"/>
      <c r="W48" s="389"/>
      <c r="X48" s="389"/>
      <c r="Y48" s="389"/>
      <c r="Z48" s="389"/>
      <c r="AA48" s="389"/>
    </row>
    <row r="49" ht="15.75" customHeight="1">
      <c r="A49" s="390"/>
      <c r="B49" s="390"/>
      <c r="C49" s="452">
        <v>6.3</v>
      </c>
      <c r="D49" s="452" t="s">
        <v>1235</v>
      </c>
      <c r="E49" s="452">
        <f>'Ops &amp; Amenities - Scoring'!E36+'Ops &amp; Amenities - Scoring'!E37+'Ops &amp; Amenities - Scoring'!E39</f>
        <v>4</v>
      </c>
      <c r="F49" s="455">
        <f>'Ops &amp; Amenities - Scoring'!B36+'Ops &amp; Amenities - Scoring'!B37+'Ops &amp; Amenities - Scoring'!B38</f>
        <v>0</v>
      </c>
      <c r="G49" s="455"/>
      <c r="H49" s="385"/>
      <c r="I49" s="387"/>
      <c r="J49" s="387"/>
      <c r="K49" s="388"/>
      <c r="L49" s="389"/>
      <c r="M49" s="389"/>
      <c r="N49" s="389"/>
      <c r="O49" s="389"/>
      <c r="P49" s="389"/>
      <c r="Q49" s="389"/>
      <c r="R49" s="389"/>
      <c r="S49" s="389"/>
      <c r="T49" s="389"/>
      <c r="U49" s="389"/>
      <c r="V49" s="389"/>
      <c r="W49" s="389"/>
      <c r="X49" s="389"/>
      <c r="Y49" s="389"/>
      <c r="Z49" s="389"/>
      <c r="AA49" s="389"/>
    </row>
    <row r="50" ht="15.75" customHeight="1">
      <c r="A50" s="390"/>
      <c r="B50" s="390"/>
      <c r="C50" s="452">
        <v>6.4</v>
      </c>
      <c r="D50" s="452" t="s">
        <v>1236</v>
      </c>
      <c r="E50" s="452">
        <f>'Ops &amp; Amenities - Scoring'!E41+'Ops &amp; Amenities - Scoring'!E42</f>
        <v>2</v>
      </c>
      <c r="F50" s="456">
        <f>'Ops &amp; Amenities - Scoring'!B41+'Ops &amp; Amenities - Scoring'!B42</f>
        <v>0</v>
      </c>
      <c r="G50" s="456"/>
      <c r="H50" s="385"/>
      <c r="I50" s="387"/>
      <c r="J50" s="387"/>
      <c r="K50" s="388"/>
      <c r="L50" s="389"/>
      <c r="M50" s="389"/>
      <c r="N50" s="389"/>
      <c r="O50" s="389"/>
      <c r="P50" s="389"/>
      <c r="Q50" s="389"/>
      <c r="R50" s="389"/>
      <c r="S50" s="389"/>
      <c r="T50" s="389"/>
      <c r="U50" s="389"/>
      <c r="V50" s="389"/>
      <c r="W50" s="389"/>
      <c r="X50" s="389"/>
      <c r="Y50" s="389"/>
      <c r="Z50" s="389"/>
      <c r="AA50" s="389"/>
    </row>
    <row r="51" ht="35.25" customHeight="1">
      <c r="A51" s="392"/>
      <c r="B51" s="392"/>
      <c r="C51" s="457" t="s">
        <v>1237</v>
      </c>
      <c r="D51" s="458"/>
      <c r="E51" s="459">
        <f t="shared" ref="E51:F51" si="6">SUM(E46:E50)</f>
        <v>34</v>
      </c>
      <c r="F51" s="460">
        <f t="shared" si="6"/>
        <v>0</v>
      </c>
      <c r="G51" s="461">
        <f>SUM('Ops &amp; Amenities - Scoring'!B7,'Ops &amp; Amenities - Scoring'!B15,'Ops &amp; Amenities - Scoring'!B22,'Ops &amp; Amenities - Scoring'!B23,'Ops &amp; Amenities - Scoring'!B27,'Ops &amp; Amenities - Scoring'!B28,'Ops &amp; Amenities - Scoring'!B32,'Ops &amp; Amenities - Scoring'!B33,'Ops &amp; Amenities - Scoring'!B37,'Ops &amp; Amenities - Scoring'!B38)</f>
        <v>0</v>
      </c>
      <c r="H51" s="413">
        <v>10.0</v>
      </c>
      <c r="I51" s="397">
        <v>13.0</v>
      </c>
      <c r="J51" s="398">
        <v>17.0</v>
      </c>
      <c r="K51" s="399">
        <v>25.0</v>
      </c>
      <c r="L51" s="414"/>
      <c r="M51" s="389"/>
      <c r="N51" s="414"/>
      <c r="O51" s="414"/>
      <c r="P51" s="414"/>
      <c r="Q51" s="414"/>
      <c r="R51" s="414"/>
      <c r="S51" s="414"/>
      <c r="T51" s="414"/>
      <c r="U51" s="414"/>
      <c r="V51" s="414"/>
      <c r="W51" s="414"/>
      <c r="X51" s="414"/>
      <c r="Y51" s="414"/>
      <c r="Z51" s="414"/>
      <c r="AA51" s="414"/>
    </row>
    <row r="52" ht="15.75" customHeight="1">
      <c r="A52" s="462"/>
      <c r="B52" s="462"/>
      <c r="C52" s="463"/>
      <c r="D52" s="464" t="s">
        <v>1238</v>
      </c>
      <c r="E52" s="465">
        <f t="shared" ref="E52:F52" si="7">E7+E20+E31+E38+E45+E51</f>
        <v>343</v>
      </c>
      <c r="F52" s="466">
        <f t="shared" si="7"/>
        <v>0</v>
      </c>
      <c r="G52" s="467">
        <f>SUM(G7,G20,G31,G38,G45,G51)</f>
        <v>0</v>
      </c>
      <c r="H52" s="468">
        <f t="shared" ref="H52:K52" si="8">H7+H20+H31+H38+H45+H51</f>
        <v>60</v>
      </c>
      <c r="I52" s="469">
        <f t="shared" si="8"/>
        <v>95</v>
      </c>
      <c r="J52" s="470">
        <f t="shared" si="8"/>
        <v>145</v>
      </c>
      <c r="K52" s="471">
        <f t="shared" si="8"/>
        <v>236</v>
      </c>
      <c r="L52" s="472"/>
      <c r="M52" s="389"/>
      <c r="N52" s="472"/>
      <c r="O52" s="472"/>
      <c r="P52" s="472"/>
      <c r="Q52" s="472"/>
      <c r="R52" s="472"/>
      <c r="S52" s="472"/>
      <c r="T52" s="472"/>
      <c r="U52" s="472"/>
      <c r="V52" s="472"/>
      <c r="W52" s="472"/>
      <c r="X52" s="472"/>
      <c r="Y52" s="472"/>
      <c r="Z52" s="472"/>
      <c r="AA52" s="472"/>
    </row>
    <row r="53" ht="15.75" customHeight="1">
      <c r="A53" s="472"/>
      <c r="B53" s="472"/>
      <c r="C53" s="472"/>
      <c r="D53" s="472"/>
      <c r="E53" s="473"/>
      <c r="F53" s="473"/>
      <c r="G53" s="473"/>
      <c r="H53" s="472"/>
      <c r="I53" s="472"/>
      <c r="J53" s="472"/>
      <c r="K53" s="472"/>
      <c r="L53" s="472"/>
      <c r="M53" s="389"/>
      <c r="N53" s="472"/>
      <c r="O53" s="472"/>
      <c r="P53" s="472"/>
      <c r="Q53" s="472"/>
      <c r="R53" s="472"/>
      <c r="S53" s="472"/>
      <c r="T53" s="472"/>
      <c r="U53" s="472"/>
      <c r="V53" s="472"/>
      <c r="W53" s="472"/>
      <c r="X53" s="472"/>
      <c r="Y53" s="472"/>
      <c r="Z53" s="472"/>
      <c r="AA53" s="472"/>
    </row>
    <row r="54" ht="15.75" customHeight="1">
      <c r="A54" s="472"/>
      <c r="B54" s="472"/>
      <c r="C54" s="472"/>
      <c r="D54" s="472"/>
      <c r="E54" s="473"/>
      <c r="F54" s="473"/>
      <c r="G54" s="473"/>
      <c r="H54" s="472"/>
      <c r="I54" s="472"/>
      <c r="J54" s="472"/>
      <c r="K54" s="472"/>
      <c r="L54" s="472"/>
      <c r="M54" s="389"/>
      <c r="N54" s="472"/>
      <c r="O54" s="472"/>
      <c r="P54" s="472"/>
      <c r="Q54" s="472"/>
      <c r="R54" s="472"/>
      <c r="S54" s="472"/>
      <c r="T54" s="472"/>
      <c r="U54" s="472"/>
      <c r="V54" s="472"/>
      <c r="W54" s="472"/>
      <c r="X54" s="472"/>
      <c r="Y54" s="472"/>
      <c r="Z54" s="472"/>
      <c r="AA54" s="472"/>
    </row>
    <row r="55" ht="15.75" customHeight="1">
      <c r="A55" s="472"/>
      <c r="B55" s="472"/>
      <c r="C55" s="472"/>
      <c r="D55" s="472"/>
      <c r="E55" s="473"/>
      <c r="F55" s="473"/>
      <c r="G55" s="473"/>
      <c r="H55" s="472"/>
      <c r="I55" s="472"/>
      <c r="J55" s="472"/>
      <c r="K55" s="472"/>
      <c r="L55" s="472"/>
      <c r="M55" s="389"/>
      <c r="N55" s="472"/>
      <c r="O55" s="472"/>
      <c r="P55" s="472"/>
      <c r="Q55" s="472"/>
      <c r="R55" s="472"/>
      <c r="S55" s="472"/>
      <c r="T55" s="472"/>
      <c r="U55" s="472"/>
      <c r="V55" s="472"/>
      <c r="W55" s="472"/>
      <c r="X55" s="472"/>
      <c r="Y55" s="472"/>
      <c r="Z55" s="472"/>
      <c r="AA55" s="472"/>
    </row>
    <row r="56" ht="15.75" customHeight="1">
      <c r="A56" s="472"/>
      <c r="B56" s="472"/>
      <c r="C56" s="472"/>
      <c r="D56" s="472"/>
      <c r="E56" s="473"/>
      <c r="F56" s="473"/>
      <c r="G56" s="473"/>
      <c r="H56" s="472"/>
      <c r="I56" s="472"/>
      <c r="J56" s="472"/>
      <c r="K56" s="472"/>
      <c r="L56" s="472"/>
      <c r="M56" s="472"/>
      <c r="N56" s="472"/>
      <c r="O56" s="472"/>
      <c r="P56" s="472"/>
      <c r="Q56" s="472"/>
      <c r="R56" s="472"/>
      <c r="S56" s="472"/>
      <c r="T56" s="472"/>
      <c r="U56" s="472"/>
      <c r="V56" s="472"/>
      <c r="W56" s="472"/>
      <c r="X56" s="472"/>
      <c r="Y56" s="472"/>
      <c r="Z56" s="472"/>
      <c r="AA56" s="472"/>
    </row>
    <row r="57" ht="15.75" customHeight="1">
      <c r="A57" s="472"/>
      <c r="B57" s="472"/>
      <c r="C57" s="472"/>
      <c r="D57" s="472"/>
      <c r="E57" s="473"/>
      <c r="F57" s="473"/>
      <c r="G57" s="473"/>
      <c r="H57" s="472"/>
      <c r="I57" s="472"/>
      <c r="J57" s="472"/>
      <c r="K57" s="472"/>
      <c r="L57" s="472"/>
      <c r="M57" s="472"/>
      <c r="N57" s="472"/>
      <c r="O57" s="472"/>
      <c r="P57" s="472"/>
      <c r="Q57" s="472"/>
      <c r="R57" s="472"/>
      <c r="S57" s="472"/>
      <c r="T57" s="472"/>
      <c r="U57" s="472"/>
      <c r="V57" s="472"/>
      <c r="W57" s="472"/>
      <c r="X57" s="472"/>
      <c r="Y57" s="472"/>
      <c r="Z57" s="472"/>
      <c r="AA57" s="472"/>
    </row>
    <row r="58" ht="15.75" customHeight="1">
      <c r="A58" s="472"/>
      <c r="B58" s="472"/>
      <c r="C58" s="472"/>
      <c r="D58" s="472"/>
      <c r="E58" s="473"/>
      <c r="F58" s="473"/>
      <c r="G58" s="473"/>
      <c r="H58" s="472"/>
      <c r="I58" s="472"/>
      <c r="J58" s="472"/>
      <c r="K58" s="472"/>
      <c r="L58" s="472"/>
      <c r="M58" s="472"/>
      <c r="N58" s="472"/>
      <c r="O58" s="472"/>
      <c r="P58" s="472"/>
      <c r="Q58" s="472"/>
      <c r="R58" s="472"/>
      <c r="S58" s="472"/>
      <c r="T58" s="472"/>
      <c r="U58" s="472"/>
      <c r="V58" s="472"/>
      <c r="W58" s="472"/>
      <c r="X58" s="472"/>
      <c r="Y58" s="472"/>
      <c r="Z58" s="472"/>
      <c r="AA58" s="472"/>
    </row>
    <row r="59" ht="15.75" customHeight="1">
      <c r="A59" s="472"/>
      <c r="B59" s="472"/>
      <c r="C59" s="472"/>
      <c r="D59" s="472"/>
      <c r="E59" s="473"/>
      <c r="F59" s="473"/>
      <c r="G59" s="473"/>
      <c r="H59" s="472"/>
      <c r="I59" s="472"/>
      <c r="J59" s="472"/>
      <c r="K59" s="472"/>
      <c r="L59" s="472"/>
      <c r="M59" s="472"/>
      <c r="N59" s="472"/>
      <c r="O59" s="472"/>
      <c r="P59" s="472"/>
      <c r="Q59" s="472"/>
      <c r="R59" s="472"/>
      <c r="S59" s="472"/>
      <c r="T59" s="472"/>
      <c r="U59" s="472"/>
      <c r="V59" s="472"/>
      <c r="W59" s="472"/>
      <c r="X59" s="472"/>
      <c r="Y59" s="472"/>
      <c r="Z59" s="472"/>
      <c r="AA59" s="472"/>
    </row>
    <row r="60" ht="15.75" customHeight="1">
      <c r="A60" s="472"/>
      <c r="B60" s="472"/>
      <c r="C60" s="472"/>
      <c r="D60" s="472"/>
      <c r="E60" s="473"/>
      <c r="F60" s="473"/>
      <c r="G60" s="473"/>
      <c r="H60" s="472"/>
      <c r="I60" s="472"/>
      <c r="J60" s="472"/>
      <c r="K60" s="472"/>
      <c r="L60" s="472"/>
      <c r="M60" s="472"/>
      <c r="N60" s="472"/>
      <c r="O60" s="472"/>
      <c r="P60" s="472"/>
      <c r="Q60" s="472"/>
      <c r="R60" s="472"/>
      <c r="S60" s="472"/>
      <c r="T60" s="472"/>
      <c r="U60" s="472"/>
      <c r="V60" s="472"/>
      <c r="W60" s="472"/>
      <c r="X60" s="472"/>
      <c r="Y60" s="472"/>
      <c r="Z60" s="472"/>
      <c r="AA60" s="472"/>
    </row>
    <row r="61" ht="15.75" customHeight="1">
      <c r="A61" s="472"/>
      <c r="B61" s="472"/>
      <c r="C61" s="472"/>
      <c r="D61" s="472"/>
      <c r="E61" s="473"/>
      <c r="F61" s="473"/>
      <c r="G61" s="473"/>
      <c r="H61" s="472"/>
      <c r="I61" s="472"/>
      <c r="J61" s="472"/>
      <c r="K61" s="472"/>
      <c r="L61" s="472"/>
      <c r="M61" s="472"/>
      <c r="N61" s="472"/>
      <c r="O61" s="472"/>
      <c r="P61" s="472"/>
      <c r="Q61" s="472"/>
      <c r="R61" s="472"/>
      <c r="S61" s="472"/>
      <c r="T61" s="472"/>
      <c r="U61" s="472"/>
      <c r="V61" s="472"/>
      <c r="W61" s="472"/>
      <c r="X61" s="472"/>
      <c r="Y61" s="472"/>
      <c r="Z61" s="472"/>
      <c r="AA61" s="472"/>
    </row>
    <row r="62" ht="15.75" customHeight="1">
      <c r="A62" s="472"/>
      <c r="B62" s="472"/>
      <c r="C62" s="472"/>
      <c r="D62" s="472"/>
      <c r="E62" s="473"/>
      <c r="F62" s="473"/>
      <c r="G62" s="473"/>
      <c r="H62" s="472"/>
      <c r="I62" s="472"/>
      <c r="J62" s="472"/>
      <c r="K62" s="472"/>
      <c r="L62" s="472"/>
      <c r="M62" s="472"/>
      <c r="N62" s="472"/>
      <c r="O62" s="472"/>
      <c r="P62" s="472"/>
      <c r="Q62" s="472"/>
      <c r="R62" s="472"/>
      <c r="S62" s="472"/>
      <c r="T62" s="472"/>
      <c r="U62" s="472"/>
      <c r="V62" s="472"/>
      <c r="W62" s="472"/>
      <c r="X62" s="472"/>
      <c r="Y62" s="472"/>
      <c r="Z62" s="472"/>
      <c r="AA62" s="472"/>
    </row>
    <row r="63" ht="15.75" customHeight="1">
      <c r="A63" s="472"/>
      <c r="B63" s="472"/>
      <c r="C63" s="472"/>
      <c r="D63" s="472"/>
      <c r="E63" s="473"/>
      <c r="F63" s="473"/>
      <c r="G63" s="473"/>
      <c r="H63" s="472"/>
      <c r="I63" s="472"/>
      <c r="J63" s="472"/>
      <c r="K63" s="472"/>
      <c r="L63" s="472"/>
      <c r="M63" s="472"/>
      <c r="N63" s="472"/>
      <c r="O63" s="472"/>
      <c r="P63" s="472"/>
      <c r="Q63" s="472"/>
      <c r="R63" s="472"/>
      <c r="S63" s="472"/>
      <c r="T63" s="472"/>
      <c r="U63" s="472"/>
      <c r="V63" s="472"/>
      <c r="W63" s="472"/>
      <c r="X63" s="472"/>
      <c r="Y63" s="472"/>
      <c r="Z63" s="472"/>
      <c r="AA63" s="472"/>
    </row>
    <row r="64" ht="15.75" customHeight="1">
      <c r="A64" s="472"/>
      <c r="B64" s="472"/>
      <c r="C64" s="472"/>
      <c r="D64" s="472"/>
      <c r="E64" s="473"/>
      <c r="F64" s="473"/>
      <c r="G64" s="473"/>
      <c r="H64" s="472"/>
      <c r="I64" s="472"/>
      <c r="J64" s="472"/>
      <c r="K64" s="472"/>
      <c r="L64" s="472"/>
      <c r="M64" s="472"/>
      <c r="N64" s="472"/>
      <c r="O64" s="472"/>
      <c r="P64" s="472"/>
      <c r="Q64" s="472"/>
      <c r="R64" s="472"/>
      <c r="S64" s="472"/>
      <c r="T64" s="472"/>
      <c r="U64" s="472"/>
      <c r="V64" s="472"/>
      <c r="W64" s="472"/>
      <c r="X64" s="472"/>
      <c r="Y64" s="472"/>
      <c r="Z64" s="472"/>
      <c r="AA64" s="472"/>
    </row>
    <row r="65" ht="15.75" customHeight="1">
      <c r="A65" s="472"/>
      <c r="B65" s="472"/>
      <c r="C65" s="472"/>
      <c r="D65" s="472"/>
      <c r="E65" s="473"/>
      <c r="F65" s="473"/>
      <c r="G65" s="473"/>
      <c r="H65" s="472"/>
      <c r="I65" s="472"/>
      <c r="J65" s="472"/>
      <c r="K65" s="472"/>
      <c r="L65" s="472"/>
      <c r="M65" s="472"/>
      <c r="N65" s="472"/>
      <c r="O65" s="472"/>
      <c r="P65" s="472"/>
      <c r="Q65" s="472"/>
      <c r="R65" s="472"/>
      <c r="S65" s="472"/>
      <c r="T65" s="472"/>
      <c r="U65" s="472"/>
      <c r="V65" s="472"/>
      <c r="W65" s="472"/>
      <c r="X65" s="472"/>
      <c r="Y65" s="472"/>
      <c r="Z65" s="472"/>
      <c r="AA65" s="472"/>
    </row>
    <row r="66" ht="15.75" customHeight="1">
      <c r="A66" s="472"/>
      <c r="B66" s="472"/>
      <c r="C66" s="472"/>
      <c r="D66" s="472"/>
      <c r="E66" s="473"/>
      <c r="F66" s="473"/>
      <c r="G66" s="473"/>
      <c r="H66" s="472"/>
      <c r="I66" s="472"/>
      <c r="J66" s="472"/>
      <c r="K66" s="472"/>
      <c r="L66" s="472"/>
      <c r="M66" s="472"/>
      <c r="N66" s="472"/>
      <c r="O66" s="472"/>
      <c r="P66" s="472"/>
      <c r="Q66" s="472"/>
      <c r="R66" s="472"/>
      <c r="S66" s="472"/>
      <c r="T66" s="472"/>
      <c r="U66" s="472"/>
      <c r="V66" s="472"/>
      <c r="W66" s="472"/>
      <c r="X66" s="472"/>
      <c r="Y66" s="472"/>
      <c r="Z66" s="472"/>
      <c r="AA66" s="472"/>
    </row>
    <row r="67" ht="15.75" customHeight="1">
      <c r="A67" s="472"/>
      <c r="B67" s="472"/>
      <c r="C67" s="472"/>
      <c r="D67" s="472"/>
      <c r="E67" s="473"/>
      <c r="F67" s="473"/>
      <c r="G67" s="473"/>
      <c r="H67" s="472"/>
      <c r="I67" s="472"/>
      <c r="J67" s="472"/>
      <c r="K67" s="472"/>
      <c r="L67" s="472"/>
      <c r="M67" s="472"/>
      <c r="N67" s="472"/>
      <c r="O67" s="472"/>
      <c r="P67" s="472"/>
      <c r="Q67" s="472"/>
      <c r="R67" s="472"/>
      <c r="S67" s="472"/>
      <c r="T67" s="472"/>
      <c r="U67" s="472"/>
      <c r="V67" s="472"/>
      <c r="W67" s="472"/>
      <c r="X67" s="472"/>
      <c r="Y67" s="472"/>
      <c r="Z67" s="472"/>
      <c r="AA67" s="472"/>
    </row>
    <row r="68" ht="15.75" customHeight="1">
      <c r="A68" s="472"/>
      <c r="B68" s="472"/>
      <c r="C68" s="472"/>
      <c r="D68" s="472"/>
      <c r="E68" s="473"/>
      <c r="F68" s="473"/>
      <c r="G68" s="473"/>
      <c r="H68" s="472"/>
      <c r="I68" s="472"/>
      <c r="J68" s="472"/>
      <c r="K68" s="472"/>
      <c r="L68" s="472"/>
      <c r="M68" s="472"/>
      <c r="N68" s="472"/>
      <c r="O68" s="472"/>
      <c r="P68" s="472"/>
      <c r="Q68" s="472"/>
      <c r="R68" s="472"/>
      <c r="S68" s="472"/>
      <c r="T68" s="472"/>
      <c r="U68" s="472"/>
      <c r="V68" s="472"/>
      <c r="W68" s="472"/>
      <c r="X68" s="472"/>
      <c r="Y68" s="472"/>
      <c r="Z68" s="472"/>
      <c r="AA68" s="472"/>
    </row>
    <row r="69" ht="15.75" customHeight="1">
      <c r="A69" s="472"/>
      <c r="B69" s="472"/>
      <c r="C69" s="472"/>
      <c r="D69" s="472"/>
      <c r="E69" s="473"/>
      <c r="F69" s="473"/>
      <c r="G69" s="473"/>
      <c r="H69" s="472"/>
      <c r="I69" s="472"/>
      <c r="J69" s="472"/>
      <c r="K69" s="472"/>
      <c r="L69" s="472"/>
      <c r="M69" s="472"/>
      <c r="N69" s="472"/>
      <c r="O69" s="472"/>
      <c r="P69" s="472"/>
      <c r="Q69" s="472"/>
      <c r="R69" s="472"/>
      <c r="S69" s="472"/>
      <c r="T69" s="472"/>
      <c r="U69" s="472"/>
      <c r="V69" s="472"/>
      <c r="W69" s="472"/>
      <c r="X69" s="472"/>
      <c r="Y69" s="472"/>
      <c r="Z69" s="472"/>
      <c r="AA69" s="472"/>
    </row>
    <row r="70" ht="15.75" customHeight="1">
      <c r="A70" s="472"/>
      <c r="B70" s="472"/>
      <c r="C70" s="472"/>
      <c r="D70" s="472"/>
      <c r="E70" s="473"/>
      <c r="F70" s="473"/>
      <c r="G70" s="473"/>
      <c r="H70" s="472"/>
      <c r="I70" s="472"/>
      <c r="J70" s="472"/>
      <c r="K70" s="472"/>
      <c r="L70" s="472"/>
      <c r="M70" s="472"/>
      <c r="N70" s="472"/>
      <c r="O70" s="472"/>
      <c r="P70" s="472"/>
      <c r="Q70" s="472"/>
      <c r="R70" s="472"/>
      <c r="S70" s="472"/>
      <c r="T70" s="472"/>
      <c r="U70" s="472"/>
      <c r="V70" s="472"/>
      <c r="W70" s="472"/>
      <c r="X70" s="472"/>
      <c r="Y70" s="472"/>
      <c r="Z70" s="472"/>
      <c r="AA70" s="472"/>
    </row>
  </sheetData>
  <mergeCells count="13">
    <mergeCell ref="A32:A38"/>
    <mergeCell ref="B32:B38"/>
    <mergeCell ref="A39:A45"/>
    <mergeCell ref="B39:B45"/>
    <mergeCell ref="A46:A51"/>
    <mergeCell ref="B46:B51"/>
    <mergeCell ref="A2:A7"/>
    <mergeCell ref="B2:B7"/>
    <mergeCell ref="A8:A20"/>
    <mergeCell ref="B8:B20"/>
    <mergeCell ref="C20:D20"/>
    <mergeCell ref="A21:A31"/>
    <mergeCell ref="B21:B31"/>
  </mergeCells>
  <printOptions/>
  <pageMargins bottom="1.0" footer="0.0" header="0.0" left="1.0" right="1.0" top="1.0"/>
  <pageSetup orientation="portrait"/>
  <headerFooter>
    <oddFooter>&amp;C000000&amp;P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